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90" windowWidth="7500" windowHeight="9285" tabRatio="770" activeTab="1"/>
  </bookViews>
  <sheets>
    <sheet name="トーナメント表" sheetId="1" r:id="rId1"/>
    <sheet name="男子団体" sheetId="2" r:id="rId2"/>
    <sheet name="女子団体" sheetId="3" r:id="rId3"/>
    <sheet name="男子Ｓ" sheetId="4" r:id="rId4"/>
    <sheet name="女子Ｓ" sheetId="5" r:id="rId5"/>
    <sheet name="男子Ｄ" sheetId="6" r:id="rId6"/>
    <sheet name="女子Ｄ" sheetId="7" r:id="rId7"/>
    <sheet name="結果一覧" sheetId="8" r:id="rId8"/>
    <sheet name="Ｔ" sheetId="9" r:id="rId9"/>
    <sheet name="Ｓ" sheetId="10" r:id="rId10"/>
    <sheet name="Ｄ" sheetId="11" r:id="rId11"/>
    <sheet name="全" sheetId="12" r:id="rId12"/>
    <sheet name="印刷原稿" sheetId="13" r:id="rId13"/>
    <sheet name="組合せ会議" sheetId="14" r:id="rId14"/>
    <sheet name="Sheet1" sheetId="15" r:id="rId15"/>
  </sheets>
  <definedNames>
    <definedName name="_xlnm.Print_Area" localSheetId="0">トーナメント表!$A$1:$T$184</definedName>
    <definedName name="_xlnm.Print_Area" localSheetId="1">男子団体!$A$1:$AL$185</definedName>
    <definedName name="Z_55F16F0B_9DCD_4450_8D81_D1C657871ABE_.wvu.Cols" localSheetId="10" hidden="1">Ｄ!$F:$F</definedName>
    <definedName name="Z_55F16F0B_9DCD_4450_8D81_D1C657871ABE_.wvu.Cols" localSheetId="9" hidden="1">Ｓ!$F:$F</definedName>
    <definedName name="Z_55F16F0B_9DCD_4450_8D81_D1C657871ABE_.wvu.Cols" localSheetId="6" hidden="1">女子Ｄ!$D:$D,女子Ｄ!$H:$H,女子Ｄ!$O:$O,女子Ｄ!$S:$S,女子Ｄ!$V:$X</definedName>
    <definedName name="Z_55F16F0B_9DCD_4450_8D81_D1C657871ABE_.wvu.Cols" localSheetId="4" hidden="1">女子Ｓ!$D:$D,女子Ｓ!$H:$H,女子Ｓ!$O:$O,女子Ｓ!$S:$S,女子Ｓ!$V:$X</definedName>
    <definedName name="Z_55F16F0B_9DCD_4450_8D81_D1C657871ABE_.wvu.Cols" localSheetId="2" hidden="1">女子団体!$C:$C,女子団体!$E:$E,女子団体!$I:$I,女子団体!$K:$K,女子団体!$P:$P,女子団体!$R:$R,女子団体!$V:$V,女子団体!$X:$X,女子団体!$AC:$AC,女子団体!$AE:$AE,女子団体!$AI:$AI,女子団体!$AK:$AK</definedName>
    <definedName name="Z_55F16F0B_9DCD_4450_8D81_D1C657871ABE_.wvu.Cols" localSheetId="5" hidden="1">男子Ｄ!$D:$D,男子Ｄ!$H:$H,男子Ｄ!$O:$O,男子Ｄ!$S:$S,男子Ｄ!$V:$X</definedName>
    <definedName name="Z_55F16F0B_9DCD_4450_8D81_D1C657871ABE_.wvu.Cols" localSheetId="3" hidden="1">男子Ｓ!$D:$D,男子Ｓ!$H:$H,男子Ｓ!$O:$O,男子Ｓ!$S:$S,男子Ｓ!$V:$X</definedName>
    <definedName name="Z_55F16F0B_9DCD_4450_8D81_D1C657871ABE_.wvu.Cols" localSheetId="1" hidden="1">男子団体!$C:$C,男子団体!$E:$E,男子団体!$I:$I,男子団体!$K:$K,男子団体!$P:$P,男子団体!$R:$R,男子団体!$V:$V,男子団体!$X:$X,男子団体!$AC:$AC,男子団体!$AE:$AE,男子団体!$AI:$AI,男子団体!$AK:$AK</definedName>
    <definedName name="Z_55F16F0B_9DCD_4450_8D81_D1C657871ABE_.wvu.PrintArea" localSheetId="0" hidden="1">トーナメント表!$A$1:$T$184</definedName>
    <definedName name="Z_5B565E6D_2985_4DE0_9CBB_89F05C4B41D6_.wvu.Cols" localSheetId="10" hidden="1">Ｄ!$F:$F</definedName>
    <definedName name="Z_5B565E6D_2985_4DE0_9CBB_89F05C4B41D6_.wvu.Cols" localSheetId="9" hidden="1">Ｓ!$F:$F</definedName>
    <definedName name="Z_5B565E6D_2985_4DE0_9CBB_89F05C4B41D6_.wvu.Cols" localSheetId="6" hidden="1">女子Ｄ!$D:$D,女子Ｄ!$H:$H,女子Ｄ!$O:$O,女子Ｄ!$S:$S,女子Ｄ!$V:$X</definedName>
    <definedName name="Z_5B565E6D_2985_4DE0_9CBB_89F05C4B41D6_.wvu.Cols" localSheetId="4" hidden="1">女子Ｓ!$D:$D,女子Ｓ!$H:$H,女子Ｓ!$O:$O,女子Ｓ!$S:$S,女子Ｓ!$V:$X</definedName>
    <definedName name="Z_5B565E6D_2985_4DE0_9CBB_89F05C4B41D6_.wvu.Cols" localSheetId="5" hidden="1">男子Ｄ!$D:$D,男子Ｄ!$H:$H,男子Ｄ!$O:$O,男子Ｄ!$S:$S,男子Ｄ!$V:$X</definedName>
    <definedName name="Z_5B565E6D_2985_4DE0_9CBB_89F05C4B41D6_.wvu.Cols" localSheetId="3" hidden="1">男子Ｓ!$D:$D,男子Ｓ!$H:$H,男子Ｓ!$O:$O,男子Ｓ!$S:$S</definedName>
    <definedName name="Z_67950958_82E7_49D3_BC9C_9A13B1B9105B_.wvu.Cols" localSheetId="10" hidden="1">Ｄ!$F:$F</definedName>
    <definedName name="Z_67950958_82E7_49D3_BC9C_9A13B1B9105B_.wvu.Cols" localSheetId="9" hidden="1">Ｓ!$F:$F</definedName>
    <definedName name="Z_67950958_82E7_49D3_BC9C_9A13B1B9105B_.wvu.Cols" localSheetId="6" hidden="1">女子Ｄ!$D:$D,女子Ｄ!$H:$H,女子Ｄ!$O:$O,女子Ｄ!$S:$S,女子Ｄ!$V:$X</definedName>
    <definedName name="Z_67950958_82E7_49D3_BC9C_9A13B1B9105B_.wvu.Cols" localSheetId="4" hidden="1">女子Ｓ!$D:$D,女子Ｓ!$H:$H,女子Ｓ!$O:$O,女子Ｓ!$S:$S,女子Ｓ!$V:$X</definedName>
    <definedName name="Z_67950958_82E7_49D3_BC9C_9A13B1B9105B_.wvu.Cols" localSheetId="2" hidden="1">女子団体!$C:$C,女子団体!$E:$E,女子団体!$I:$I,女子団体!$K:$K,女子団体!$P:$P,女子団体!$R:$R,女子団体!$V:$V,女子団体!$X:$X,女子団体!$AC:$AC,女子団体!$AE:$AE,女子団体!$AI:$AI,女子団体!$AK:$AK</definedName>
    <definedName name="Z_67950958_82E7_49D3_BC9C_9A13B1B9105B_.wvu.Cols" localSheetId="5" hidden="1">男子Ｄ!$D:$D,男子Ｄ!$H:$H,男子Ｄ!$O:$O,男子Ｄ!$S:$S,男子Ｄ!$V:$X</definedName>
    <definedName name="Z_67950958_82E7_49D3_BC9C_9A13B1B9105B_.wvu.Cols" localSheetId="3" hidden="1">男子Ｓ!$D:$D,男子Ｓ!$H:$H,男子Ｓ!$O:$O,男子Ｓ!$S:$S,男子Ｓ!$V:$X</definedName>
    <definedName name="Z_67950958_82E7_49D3_BC9C_9A13B1B9105B_.wvu.Cols" localSheetId="1" hidden="1">男子団体!$C:$C,男子団体!$E:$E,男子団体!$I:$I,男子団体!$K:$K,男子団体!$P:$P,男子団体!$R:$R,男子団体!$V:$V,男子団体!$X:$X,男子団体!$AC:$AC,男子団体!$AE:$AE,男子団体!$AI:$AI,男子団体!$AK:$AK</definedName>
    <definedName name="Z_67950958_82E7_49D3_BC9C_9A13B1B9105B_.wvu.PrintArea" localSheetId="0" hidden="1">トーナメント表!$A$1:$T$184</definedName>
    <definedName name="Z_67950958_82E7_49D3_BC9C_9A13B1B9105B_.wvu.PrintArea" localSheetId="1" hidden="1">男子団体!$A$1:$AL$185</definedName>
    <definedName name="Z_84BA2EF8_1540_44DE_AB02_FA557C6684F6_.wvu.Cols" localSheetId="10" hidden="1">Ｄ!$F:$F</definedName>
    <definedName name="Z_84BA2EF8_1540_44DE_AB02_FA557C6684F6_.wvu.Cols" localSheetId="9" hidden="1">Ｓ!$F:$F</definedName>
    <definedName name="Z_84BA2EF8_1540_44DE_AB02_FA557C6684F6_.wvu.Cols" localSheetId="6" hidden="1">女子Ｄ!$D:$D,女子Ｄ!$H:$H,女子Ｄ!$O:$O,女子Ｄ!$S:$S,女子Ｄ!$V:$X</definedName>
    <definedName name="Z_84BA2EF8_1540_44DE_AB02_FA557C6684F6_.wvu.Cols" localSheetId="4" hidden="1">女子Ｓ!$D:$D,女子Ｓ!$H:$H,女子Ｓ!$O:$O,女子Ｓ!$S:$S,女子Ｓ!$V:$X</definedName>
    <definedName name="Z_84BA2EF8_1540_44DE_AB02_FA557C6684F6_.wvu.Cols" localSheetId="2" hidden="1">女子団体!$C:$C,女子団体!$E:$E,女子団体!$I:$I,女子団体!$K:$K,女子団体!$P:$P,女子団体!$R:$R,女子団体!$V:$V,女子団体!$X:$X,女子団体!$AC:$AC,女子団体!$AE:$AE,女子団体!$AI:$AI,女子団体!$AK:$AK</definedName>
    <definedName name="Z_84BA2EF8_1540_44DE_AB02_FA557C6684F6_.wvu.Cols" localSheetId="5" hidden="1">男子Ｄ!$D:$D,男子Ｄ!$H:$H,男子Ｄ!$O:$O,男子Ｄ!$S:$S,男子Ｄ!$V:$X</definedName>
    <definedName name="Z_84BA2EF8_1540_44DE_AB02_FA557C6684F6_.wvu.Cols" localSheetId="3" hidden="1">男子Ｓ!$D:$D,男子Ｓ!$H:$H,男子Ｓ!$O:$O,男子Ｓ!$S:$S,男子Ｓ!$V:$X</definedName>
    <definedName name="Z_84BA2EF8_1540_44DE_AB02_FA557C6684F6_.wvu.Cols" localSheetId="1" hidden="1">男子団体!$C:$C,男子団体!$E:$E,男子団体!$I:$I,男子団体!$K:$K,男子団体!$P:$P,男子団体!$R:$R,男子団体!$V:$V,男子団体!$X:$X,男子団体!$AC:$AC,男子団体!$AE:$AE,男子団体!$AI:$AI,男子団体!$AK:$AK</definedName>
    <definedName name="Z_84BA2EF8_1540_44DE_AB02_FA557C6684F6_.wvu.PrintArea" localSheetId="0" hidden="1">トーナメント表!$A$1:$T$184</definedName>
    <definedName name="Z_84BA2EF8_1540_44DE_AB02_FA557C6684F6_.wvu.PrintArea" localSheetId="1" hidden="1">男子団体!$A$1:$AL$185</definedName>
    <definedName name="Z_C1FC9FE0_9C36_4C40_A616_C57F71C36EB7_.wvu.Cols" localSheetId="10" hidden="1">Ｄ!$F:$F</definedName>
    <definedName name="Z_C1FC9FE0_9C36_4C40_A616_C57F71C36EB7_.wvu.Cols" localSheetId="9" hidden="1">Ｓ!$F:$F</definedName>
    <definedName name="Z_C1FC9FE0_9C36_4C40_A616_C57F71C36EB7_.wvu.Cols" localSheetId="6" hidden="1">女子Ｄ!$D:$D,女子Ｄ!$H:$H,女子Ｄ!$O:$O,女子Ｄ!$S:$S,女子Ｄ!$V:$X</definedName>
    <definedName name="Z_C1FC9FE0_9C36_4C40_A616_C57F71C36EB7_.wvu.Cols" localSheetId="4" hidden="1">女子Ｓ!$D:$D,女子Ｓ!$H:$H,女子Ｓ!$O:$O,女子Ｓ!$S:$S,女子Ｓ!$V:$X</definedName>
    <definedName name="Z_C1FC9FE0_9C36_4C40_A616_C57F71C36EB7_.wvu.Cols" localSheetId="2" hidden="1">女子団体!$E:$E,女子団体!$I:$I,女子団体!$R:$R,女子団体!$V:$V,女子団体!$Z:$AB</definedName>
    <definedName name="Z_C1FC9FE0_9C36_4C40_A616_C57F71C36EB7_.wvu.Cols" localSheetId="5" hidden="1">男子Ｄ!$D:$D,男子Ｄ!$H:$H,男子Ｄ!$O:$O,男子Ｄ!$S:$S,男子Ｄ!$V:$X</definedName>
    <definedName name="Z_C1FC9FE0_9C36_4C40_A616_C57F71C36EB7_.wvu.Cols" localSheetId="3" hidden="1">男子Ｓ!$D:$D,男子Ｓ!$H:$H,男子Ｓ!$O:$O,男子Ｓ!$S:$S,男子Ｓ!$V:$X</definedName>
    <definedName name="Z_C1FC9FE0_9C36_4C40_A616_C57F71C36EB7_.wvu.Cols" localSheetId="1" hidden="1">男子団体!$E:$E,男子団体!$I:$I,男子団体!$R:$R,男子団体!$V:$V,男子団体!$AM:$AO</definedName>
    <definedName name="Z_C28CF6D2_B0CA_4A6C_8547_0AF833095EC8_.wvu.Cols" localSheetId="10" hidden="1">Ｄ!$F:$F</definedName>
    <definedName name="Z_C28CF6D2_B0CA_4A6C_8547_0AF833095EC8_.wvu.Cols" localSheetId="9" hidden="1">Ｓ!$F:$F</definedName>
    <definedName name="Z_C28CF6D2_B0CA_4A6C_8547_0AF833095EC8_.wvu.Cols" localSheetId="6" hidden="1">女子Ｄ!$D:$D,女子Ｄ!$H:$H,女子Ｄ!$O:$O,女子Ｄ!$S:$S,女子Ｄ!$V:$X</definedName>
    <definedName name="Z_C28CF6D2_B0CA_4A6C_8547_0AF833095EC8_.wvu.Cols" localSheetId="4" hidden="1">女子Ｓ!$D:$D,女子Ｓ!$H:$H,女子Ｓ!$O:$O,女子Ｓ!$S:$S,女子Ｓ!$V:$X</definedName>
    <definedName name="Z_C28CF6D2_B0CA_4A6C_8547_0AF833095EC8_.wvu.Cols" localSheetId="2" hidden="1">女子団体!$C:$C,女子団体!$E:$E,女子団体!$I:$I,女子団体!$K:$K,女子団体!$P:$P,女子団体!$R:$R,女子団体!$V:$V,女子団体!$X:$X,女子団体!$AC:$AC,女子団体!$AE:$AE,女子団体!$AI:$AI,女子団体!$AK:$AK</definedName>
    <definedName name="Z_C28CF6D2_B0CA_4A6C_8547_0AF833095EC8_.wvu.Cols" localSheetId="5" hidden="1">男子Ｄ!$D:$D,男子Ｄ!$H:$H,男子Ｄ!$O:$O,男子Ｄ!$S:$S,男子Ｄ!$V:$X</definedName>
    <definedName name="Z_C28CF6D2_B0CA_4A6C_8547_0AF833095EC8_.wvu.Cols" localSheetId="3" hidden="1">男子Ｓ!$D:$D,男子Ｓ!$H:$H,男子Ｓ!$O:$O,男子Ｓ!$S:$S,男子Ｓ!$V:$X</definedName>
    <definedName name="Z_C28CF6D2_B0CA_4A6C_8547_0AF833095EC8_.wvu.Cols" localSheetId="1" hidden="1">男子団体!$C:$C,男子団体!$E:$E,男子団体!$I:$I,男子団体!$K:$K,男子団体!$P:$P,男子団体!$R:$R,男子団体!$V:$V,男子団体!$X:$X,男子団体!$AC:$AC,男子団体!$AE:$AE,男子団体!$AI:$AI,男子団体!$AK:$AK</definedName>
    <definedName name="Z_C28CF6D2_B0CA_4A6C_8547_0AF833095EC8_.wvu.PrintArea" localSheetId="0" hidden="1">トーナメント表!$A$1:$T$184</definedName>
    <definedName name="Z_C28CF6D2_B0CA_4A6C_8547_0AF833095EC8_.wvu.PrintArea" localSheetId="1" hidden="1">男子団体!$A$1:$AL$185</definedName>
    <definedName name="Z_C7EF79AD_7084_4700_ADCD_668E0BFE136E_.wvu.Cols" localSheetId="6" hidden="1">女子Ｄ!$D:$D,女子Ｄ!$H:$H,女子Ｄ!$O:$O,女子Ｄ!$S:$S,女子Ｄ!$V:$X</definedName>
    <definedName name="Z_C7EF79AD_7084_4700_ADCD_668E0BFE136E_.wvu.Cols" localSheetId="4" hidden="1">女子Ｓ!$D:$D,女子Ｓ!$H:$H,女子Ｓ!$O:$O,女子Ｓ!$S:$S,女子Ｓ!$V:$X</definedName>
    <definedName name="Z_C7EF79AD_7084_4700_ADCD_668E0BFE136E_.wvu.Cols" localSheetId="2" hidden="1">女子団体!$E:$E,女子団体!$I:$I,女子団体!$R:$R,女子団体!$V:$V,女子団体!$Z:$AB</definedName>
    <definedName name="Z_C7EF79AD_7084_4700_ADCD_668E0BFE136E_.wvu.Cols" localSheetId="5" hidden="1">男子Ｄ!$D:$D,男子Ｄ!$H:$H,男子Ｄ!$O:$O,男子Ｄ!$S:$S,男子Ｄ!$W:$X</definedName>
    <definedName name="Z_C7EF79AD_7084_4700_ADCD_668E0BFE136E_.wvu.Cols" localSheetId="3" hidden="1">男子Ｓ!$D:$D,男子Ｓ!$H:$H,男子Ｓ!$O:$O,男子Ｓ!$S:$S,男子Ｓ!$V:$X</definedName>
    <definedName name="Z_C7EF79AD_7084_4700_ADCD_668E0BFE136E_.wvu.Cols" localSheetId="1" hidden="1">男子団体!$E:$E,男子団体!$I:$I,男子団体!$R:$R,男子団体!$V:$V,男子団体!$AM:$AO</definedName>
  </definedNames>
  <calcPr calcId="145621"/>
  <customWorkbookViews>
    <customWorkbookView name="badoyasu - 個人用ビュー" guid="{84BA2EF8-1540-44DE-AB02-FA557C6684F6}" mergeInterval="0" personalView="1" maximized="1" windowWidth="1362" windowHeight="631" tabRatio="770" activeSheetId="1"/>
    <customWorkbookView name="hideaki - 個人用ビュー" guid="{55F16F0B-9DCD-4450-8D81-D1C657871ABE}" mergeInterval="0" personalView="1" xWindow="23" yWindow="36" windowWidth="703" windowHeight="583" tabRatio="770" activeSheetId="4"/>
    <customWorkbookView name="yasu - 個人用ビュー" guid="{C28CF6D2-B0CA-4A6C-8547-0AF833095EC8}" mergeInterval="0" personalView="1" maximized="1" xWindow="1" yWindow="1" windowWidth="1276" windowHeight="581" tabRatio="770" activeSheetId="9"/>
    <customWorkbookView name="Takeshi Ibe - 個人用ビュー" guid="{67950958-82E7-49D3-BC9C-9A13B1B9105B}" mergeInterval="0" personalView="1" xWindow="15" yWindow="35" windowWidth="669" windowHeight="537" tabRatio="770" activeSheetId="5"/>
    <customWorkbookView name="伊能幸雄 - 個人用ビュー" guid="{C7EF79AD-7084-4700-ADCD-668E0BFE136E}" mergeInterval="0" personalView="1" maximized="1" windowWidth="1020" windowHeight="579" tabRatio="770" activeSheetId="1"/>
    <customWorkbookView name="櫻田臣哉  - 個人用ビュー" guid="{AEA031C2-629C-4A2E-959E-FF337A508141}" mergeInterval="0" personalView="1" maximized="1" windowWidth="1020" windowHeight="604" tabRatio="770" activeSheetId="1" showComments="commIndAndComment"/>
    <customWorkbookView name="西村　康資 - 個人用ビュー" guid="{C1FC9FE0-9C36-4C40-A616-C57F71C36EB7}" mergeInterval="0" personalView="1" maximized="1" windowWidth="1020" windowHeight="596" tabRatio="770" activeSheetId="1"/>
    <customWorkbookView name="井部　健 - 個人用ビュー" guid="{C7D6172A-FECF-423E-85CC-6F7F8AAC65B9}" mergeInterval="0" personalView="1" maximized="1" windowWidth="1020" windowHeight="606" tabRatio="770" activeSheetId="2"/>
    <customWorkbookView name="櫻田臣哉 - 個人用ビュー" guid="{042D1E7E-6DEB-42E0-AB4E-7CCF458C60F7}" mergeInterval="0" personalView="1" maximized="1" windowWidth="1020" windowHeight="627" tabRatio="770" activeSheetId="1"/>
    <customWorkbookView name="satoshi - 個人用ビュー" guid="{097CC973-03A1-4661-97C0-EA1660F0B571}" mergeInterval="0" personalView="1" maximized="1" windowWidth="1020" windowHeight="565" tabRatio="770" activeSheetId="1" showComments="commIndAndComment"/>
    <customWorkbookView name="SHINYAS sv - 個人用ビュー" guid="{5B565E6D-2985-4DE0-9CBB-89F05C4B41D6}" mergeInterval="0" personalView="1" maximized="1" xWindow="1" yWindow="1" windowWidth="1440" windowHeight="681" tabRatio="770" activeSheetId="1"/>
  </customWorkbookViews>
</workbook>
</file>

<file path=xl/calcChain.xml><?xml version="1.0" encoding="utf-8"?>
<calcChain xmlns="http://schemas.openxmlformats.org/spreadsheetml/2006/main">
  <c r="V141" i="3" l="1"/>
  <c r="R141" i="3"/>
  <c r="V140" i="3"/>
  <c r="R140" i="3"/>
  <c r="V139" i="3"/>
  <c r="R139" i="3"/>
  <c r="V138" i="3"/>
  <c r="R138" i="3"/>
  <c r="Q136" i="3" s="1"/>
  <c r="P136" i="3" s="1"/>
  <c r="V137" i="3"/>
  <c r="R137" i="3"/>
  <c r="V136" i="3"/>
  <c r="W136" i="3" s="1"/>
  <c r="X136" i="3" s="1"/>
  <c r="R136" i="3"/>
  <c r="V135" i="3"/>
  <c r="R135" i="3"/>
  <c r="V134" i="3"/>
  <c r="R134" i="3"/>
  <c r="V133" i="3"/>
  <c r="R133" i="3"/>
  <c r="I141" i="3"/>
  <c r="E141" i="3"/>
  <c r="I140" i="3"/>
  <c r="E140" i="3"/>
  <c r="I139" i="3"/>
  <c r="J139" i="3" s="1"/>
  <c r="K139" i="3" s="1"/>
  <c r="E139" i="3"/>
  <c r="I138" i="3"/>
  <c r="E138" i="3"/>
  <c r="I137" i="3"/>
  <c r="E137" i="3"/>
  <c r="I136" i="3"/>
  <c r="J136" i="3" s="1"/>
  <c r="K136" i="3" s="1"/>
  <c r="E136" i="3"/>
  <c r="D136" i="3" s="1"/>
  <c r="C136" i="3" s="1"/>
  <c r="I135" i="3"/>
  <c r="E135" i="3"/>
  <c r="I134" i="3"/>
  <c r="E134" i="3"/>
  <c r="I133" i="3"/>
  <c r="J133" i="3" s="1"/>
  <c r="K133" i="3" s="1"/>
  <c r="E133" i="3"/>
  <c r="I130" i="3"/>
  <c r="E130" i="3"/>
  <c r="I129" i="3"/>
  <c r="E129" i="3"/>
  <c r="I128" i="3"/>
  <c r="J128" i="3" s="1"/>
  <c r="K128" i="3" s="1"/>
  <c r="E128" i="3"/>
  <c r="I127" i="3"/>
  <c r="E127" i="3"/>
  <c r="D125" i="3" s="1"/>
  <c r="C125" i="3" s="1"/>
  <c r="I126" i="3"/>
  <c r="E126" i="3"/>
  <c r="I125" i="3"/>
  <c r="J125" i="3" s="1"/>
  <c r="K125" i="3" s="1"/>
  <c r="E125" i="3"/>
  <c r="I124" i="3"/>
  <c r="E124" i="3"/>
  <c r="I123" i="3"/>
  <c r="E123" i="3"/>
  <c r="I122" i="3"/>
  <c r="E122" i="3"/>
  <c r="I119" i="3"/>
  <c r="E119" i="3"/>
  <c r="D117" i="3" s="1"/>
  <c r="C117" i="3" s="1"/>
  <c r="I118" i="3"/>
  <c r="E118" i="3"/>
  <c r="J117" i="3"/>
  <c r="K117" i="3" s="1"/>
  <c r="I117" i="3"/>
  <c r="E117" i="3"/>
  <c r="I116" i="3"/>
  <c r="E116" i="3"/>
  <c r="I115" i="3"/>
  <c r="E115" i="3"/>
  <c r="I114" i="3"/>
  <c r="E114" i="3"/>
  <c r="D114" i="3" s="1"/>
  <c r="C114" i="3" s="1"/>
  <c r="I113" i="3"/>
  <c r="E113" i="3"/>
  <c r="I112" i="3"/>
  <c r="E112" i="3"/>
  <c r="J111" i="3"/>
  <c r="K111" i="3" s="1"/>
  <c r="I111" i="3"/>
  <c r="E111" i="3"/>
  <c r="V119" i="3"/>
  <c r="R119" i="3"/>
  <c r="V118" i="3"/>
  <c r="R118" i="3"/>
  <c r="V117" i="3"/>
  <c r="W117" i="3" s="1"/>
  <c r="X117" i="3" s="1"/>
  <c r="R117" i="3"/>
  <c r="Q117" i="3" s="1"/>
  <c r="P117" i="3" s="1"/>
  <c r="V116" i="3"/>
  <c r="R116" i="3"/>
  <c r="V115" i="3"/>
  <c r="R115" i="3"/>
  <c r="V114" i="3"/>
  <c r="W114" i="3" s="1"/>
  <c r="X114" i="3" s="1"/>
  <c r="R114" i="3"/>
  <c r="V113" i="3"/>
  <c r="R113" i="3"/>
  <c r="V112" i="3"/>
  <c r="R112" i="3"/>
  <c r="V111" i="3"/>
  <c r="W111" i="3" s="1"/>
  <c r="X111" i="3" s="1"/>
  <c r="R111" i="3"/>
  <c r="V108" i="3"/>
  <c r="R108" i="3"/>
  <c r="Q106" i="3" s="1"/>
  <c r="P106" i="3" s="1"/>
  <c r="V107" i="3"/>
  <c r="R107" i="3"/>
  <c r="W106" i="3"/>
  <c r="X106" i="3" s="1"/>
  <c r="V106" i="3"/>
  <c r="R106" i="3"/>
  <c r="V105" i="3"/>
  <c r="R105" i="3"/>
  <c r="V104" i="3"/>
  <c r="R104" i="3"/>
  <c r="V103" i="3"/>
  <c r="R103" i="3"/>
  <c r="V102" i="3"/>
  <c r="R102" i="3"/>
  <c r="Q100" i="3" s="1"/>
  <c r="P100" i="3" s="1"/>
  <c r="V101" i="3"/>
  <c r="R101" i="3"/>
  <c r="V100" i="3"/>
  <c r="W100" i="3" s="1"/>
  <c r="X100" i="3" s="1"/>
  <c r="R100" i="3"/>
  <c r="I108" i="3"/>
  <c r="E108" i="3"/>
  <c r="I107" i="3"/>
  <c r="E107" i="3"/>
  <c r="I106" i="3"/>
  <c r="J106" i="3" s="1"/>
  <c r="K106" i="3" s="1"/>
  <c r="E106" i="3"/>
  <c r="D106" i="3" s="1"/>
  <c r="C106" i="3" s="1"/>
  <c r="I105" i="3"/>
  <c r="E105" i="3"/>
  <c r="I104" i="3"/>
  <c r="E104" i="3"/>
  <c r="J103" i="3"/>
  <c r="K103" i="3" s="1"/>
  <c r="I103" i="3"/>
  <c r="E103" i="3"/>
  <c r="I102" i="3"/>
  <c r="E102" i="3"/>
  <c r="I101" i="3"/>
  <c r="E101" i="3"/>
  <c r="I100" i="3"/>
  <c r="J100" i="3" s="1"/>
  <c r="K100" i="3" s="1"/>
  <c r="E100" i="3"/>
  <c r="D100" i="3" s="1"/>
  <c r="C100" i="3" s="1"/>
  <c r="AI92" i="3"/>
  <c r="AE92" i="3"/>
  <c r="AI91" i="3"/>
  <c r="AE91" i="3"/>
  <c r="AJ90" i="3"/>
  <c r="AK90" i="3" s="1"/>
  <c r="AI90" i="3"/>
  <c r="AE90" i="3"/>
  <c r="AI89" i="3"/>
  <c r="AE89" i="3"/>
  <c r="AI88" i="3"/>
  <c r="AE88" i="3"/>
  <c r="AI87" i="3"/>
  <c r="AJ87" i="3" s="1"/>
  <c r="AK87" i="3" s="1"/>
  <c r="AE87" i="3"/>
  <c r="AD87" i="3" s="1"/>
  <c r="AC87" i="3" s="1"/>
  <c r="AI86" i="3"/>
  <c r="AE86" i="3"/>
  <c r="AI85" i="3"/>
  <c r="AE85" i="3"/>
  <c r="AI84" i="3"/>
  <c r="AJ84" i="3" s="1"/>
  <c r="AK84" i="3" s="1"/>
  <c r="AE84" i="3"/>
  <c r="AI81" i="3"/>
  <c r="AE81" i="3"/>
  <c r="AI80" i="3"/>
  <c r="AE80" i="3"/>
  <c r="AI79" i="3"/>
  <c r="AJ79" i="3" s="1"/>
  <c r="AK79" i="3" s="1"/>
  <c r="AE79" i="3"/>
  <c r="AD79" i="3" s="1"/>
  <c r="AC79" i="3" s="1"/>
  <c r="AI78" i="3"/>
  <c r="AE78" i="3"/>
  <c r="AD76" i="3" s="1"/>
  <c r="AC76" i="3" s="1"/>
  <c r="AI77" i="3"/>
  <c r="AE77" i="3"/>
  <c r="AI76" i="3"/>
  <c r="AJ76" i="3" s="1"/>
  <c r="AK76" i="3" s="1"/>
  <c r="AE76" i="3"/>
  <c r="AI75" i="3"/>
  <c r="AE75" i="3"/>
  <c r="AI74" i="3"/>
  <c r="AE74" i="3"/>
  <c r="AI73" i="3"/>
  <c r="AE73" i="3"/>
  <c r="AI70" i="3"/>
  <c r="AE70" i="3"/>
  <c r="AD68" i="3" s="1"/>
  <c r="AC68" i="3" s="1"/>
  <c r="AI69" i="3"/>
  <c r="AE69" i="3"/>
  <c r="AI68" i="3"/>
  <c r="AJ68" i="3" s="1"/>
  <c r="AK68" i="3" s="1"/>
  <c r="AE68" i="3"/>
  <c r="AI67" i="3"/>
  <c r="AE67" i="3"/>
  <c r="AI66" i="3"/>
  <c r="AE66" i="3"/>
  <c r="AI65" i="3"/>
  <c r="AE65" i="3"/>
  <c r="AD65" i="3" s="1"/>
  <c r="AC65" i="3" s="1"/>
  <c r="AI64" i="3"/>
  <c r="AE64" i="3"/>
  <c r="AI63" i="3"/>
  <c r="AE63" i="3"/>
  <c r="AJ62" i="3"/>
  <c r="AK62" i="3" s="1"/>
  <c r="AI62" i="3"/>
  <c r="AE62" i="3"/>
  <c r="AI59" i="3"/>
  <c r="AE59" i="3"/>
  <c r="AI58" i="3"/>
  <c r="AE58" i="3"/>
  <c r="AI57" i="3"/>
  <c r="AJ57" i="3" s="1"/>
  <c r="AK57" i="3" s="1"/>
  <c r="AE57" i="3"/>
  <c r="AD57" i="3" s="1"/>
  <c r="AC57" i="3" s="1"/>
  <c r="AI56" i="3"/>
  <c r="AE56" i="3"/>
  <c r="AI55" i="3"/>
  <c r="AE55" i="3"/>
  <c r="AJ54" i="3"/>
  <c r="AK54" i="3" s="1"/>
  <c r="AI54" i="3"/>
  <c r="AE54" i="3"/>
  <c r="AI53" i="3"/>
  <c r="AE53" i="3"/>
  <c r="AI52" i="3"/>
  <c r="AE52" i="3"/>
  <c r="AI51" i="3"/>
  <c r="AJ51" i="3" s="1"/>
  <c r="AK51" i="3" s="1"/>
  <c r="AE51" i="3"/>
  <c r="AD51" i="3" s="1"/>
  <c r="AC51" i="3" s="1"/>
  <c r="I92" i="3"/>
  <c r="E92" i="3"/>
  <c r="D90" i="3" s="1"/>
  <c r="C90" i="3" s="1"/>
  <c r="I91" i="3"/>
  <c r="E91" i="3"/>
  <c r="I90" i="3"/>
  <c r="J90" i="3" s="1"/>
  <c r="K90" i="3" s="1"/>
  <c r="E90" i="3"/>
  <c r="I89" i="3"/>
  <c r="E89" i="3"/>
  <c r="I88" i="3"/>
  <c r="E88" i="3"/>
  <c r="I87" i="3"/>
  <c r="E87" i="3"/>
  <c r="D87" i="3" s="1"/>
  <c r="C87" i="3" s="1"/>
  <c r="I86" i="3"/>
  <c r="E86" i="3"/>
  <c r="I85" i="3"/>
  <c r="E85" i="3"/>
  <c r="J84" i="3"/>
  <c r="K84" i="3" s="1"/>
  <c r="I84" i="3"/>
  <c r="E84" i="3"/>
  <c r="I81" i="3"/>
  <c r="E81" i="3"/>
  <c r="I80" i="3"/>
  <c r="E80" i="3"/>
  <c r="I79" i="3"/>
  <c r="J79" i="3" s="1"/>
  <c r="K79" i="3" s="1"/>
  <c r="E79" i="3"/>
  <c r="I78" i="3"/>
  <c r="E78" i="3"/>
  <c r="I77" i="3"/>
  <c r="E77" i="3"/>
  <c r="I76" i="3"/>
  <c r="J76" i="3" s="1"/>
  <c r="K76" i="3" s="1"/>
  <c r="E76" i="3"/>
  <c r="I75" i="3"/>
  <c r="E75" i="3"/>
  <c r="I74" i="3"/>
  <c r="E74" i="3"/>
  <c r="I73" i="3"/>
  <c r="E73" i="3"/>
  <c r="I70" i="3"/>
  <c r="E70" i="3"/>
  <c r="D68" i="3" s="1"/>
  <c r="I69" i="3"/>
  <c r="E69" i="3"/>
  <c r="J68" i="3"/>
  <c r="K68" i="3" s="1"/>
  <c r="I68" i="3"/>
  <c r="E68" i="3"/>
  <c r="C68" i="3"/>
  <c r="I67" i="3"/>
  <c r="E67" i="3"/>
  <c r="I66" i="3"/>
  <c r="E66" i="3"/>
  <c r="I65" i="3"/>
  <c r="J65" i="3" s="1"/>
  <c r="K65" i="3" s="1"/>
  <c r="E65" i="3"/>
  <c r="I64" i="3"/>
  <c r="E64" i="3"/>
  <c r="I63" i="3"/>
  <c r="J62" i="3" s="1"/>
  <c r="K62" i="3" s="1"/>
  <c r="E63" i="3"/>
  <c r="I62" i="3"/>
  <c r="E62" i="3"/>
  <c r="I59" i="3"/>
  <c r="E59" i="3"/>
  <c r="I58" i="3"/>
  <c r="E58" i="3"/>
  <c r="I57" i="3"/>
  <c r="J57" i="3" s="1"/>
  <c r="K57" i="3" s="1"/>
  <c r="E57" i="3"/>
  <c r="D57" i="3" s="1"/>
  <c r="C57" i="3" s="1"/>
  <c r="I56" i="3"/>
  <c r="E56" i="3"/>
  <c r="I55" i="3"/>
  <c r="E55" i="3"/>
  <c r="I54" i="3"/>
  <c r="J54" i="3" s="1"/>
  <c r="K54" i="3" s="1"/>
  <c r="E54" i="3"/>
  <c r="I53" i="3"/>
  <c r="E53" i="3"/>
  <c r="I52" i="3"/>
  <c r="E52" i="3"/>
  <c r="I51" i="3"/>
  <c r="E51" i="3"/>
  <c r="AI48" i="3"/>
  <c r="AE48" i="3"/>
  <c r="AI47" i="3"/>
  <c r="AE47" i="3"/>
  <c r="AI46" i="3"/>
  <c r="AJ46" i="3" s="1"/>
  <c r="AK46" i="3" s="1"/>
  <c r="AE46" i="3"/>
  <c r="AD46" i="3" s="1"/>
  <c r="AC46" i="3" s="1"/>
  <c r="AI45" i="3"/>
  <c r="AE45" i="3"/>
  <c r="AI44" i="3"/>
  <c r="AE44" i="3"/>
  <c r="AI43" i="3"/>
  <c r="AJ43" i="3" s="1"/>
  <c r="AK43" i="3" s="1"/>
  <c r="AE43" i="3"/>
  <c r="AI42" i="3"/>
  <c r="AE42" i="3"/>
  <c r="AI41" i="3"/>
  <c r="AE41" i="3"/>
  <c r="AI40" i="3"/>
  <c r="AE40" i="3"/>
  <c r="AI37" i="3"/>
  <c r="AE37" i="3"/>
  <c r="AD35" i="3" s="1"/>
  <c r="AC35" i="3" s="1"/>
  <c r="AI36" i="3"/>
  <c r="AE36" i="3"/>
  <c r="AJ35" i="3"/>
  <c r="AK35" i="3" s="1"/>
  <c r="AI35" i="3"/>
  <c r="AE35" i="3"/>
  <c r="AI34" i="3"/>
  <c r="AE34" i="3"/>
  <c r="AI33" i="3"/>
  <c r="AE33" i="3"/>
  <c r="AI32" i="3"/>
  <c r="AE32" i="3"/>
  <c r="AD32" i="3" s="1"/>
  <c r="AC32" i="3" s="1"/>
  <c r="AI31" i="3"/>
  <c r="AE31" i="3"/>
  <c r="AI30" i="3"/>
  <c r="AE30" i="3"/>
  <c r="AJ29" i="3"/>
  <c r="AK29" i="3" s="1"/>
  <c r="AI29" i="3"/>
  <c r="AE29" i="3"/>
  <c r="AI26" i="3"/>
  <c r="AE26" i="3"/>
  <c r="AI25" i="3"/>
  <c r="AE25" i="3"/>
  <c r="AI24" i="3"/>
  <c r="AJ24" i="3" s="1"/>
  <c r="AK24" i="3" s="1"/>
  <c r="AE24" i="3"/>
  <c r="AD24" i="3" s="1"/>
  <c r="AC24" i="3" s="1"/>
  <c r="AI23" i="3"/>
  <c r="AE23" i="3"/>
  <c r="AI22" i="3"/>
  <c r="AE22" i="3"/>
  <c r="AI21" i="3"/>
  <c r="AJ21" i="3" s="1"/>
  <c r="AK21" i="3" s="1"/>
  <c r="AE21" i="3"/>
  <c r="AI20" i="3"/>
  <c r="AE20" i="3"/>
  <c r="AI19" i="3"/>
  <c r="AE19" i="3"/>
  <c r="AI18" i="3"/>
  <c r="AJ18" i="3" s="1"/>
  <c r="AK18" i="3" s="1"/>
  <c r="AE18" i="3"/>
  <c r="AI15" i="3"/>
  <c r="AE15" i="3"/>
  <c r="AD13" i="3" s="1"/>
  <c r="AC13" i="3" s="1"/>
  <c r="AI14" i="3"/>
  <c r="AE14" i="3"/>
  <c r="AJ13" i="3"/>
  <c r="AK13" i="3" s="1"/>
  <c r="AI13" i="3"/>
  <c r="AE13" i="3"/>
  <c r="AI12" i="3"/>
  <c r="AE12" i="3"/>
  <c r="AI11" i="3"/>
  <c r="AE11" i="3"/>
  <c r="AI10" i="3"/>
  <c r="AE10" i="3"/>
  <c r="AI9" i="3"/>
  <c r="AE9" i="3"/>
  <c r="AD7" i="3" s="1"/>
  <c r="AC7" i="3" s="1"/>
  <c r="AI8" i="3"/>
  <c r="AE8" i="3"/>
  <c r="AI7" i="3"/>
  <c r="AJ7" i="3" s="1"/>
  <c r="AK7" i="3" s="1"/>
  <c r="AE7" i="3"/>
  <c r="V37" i="3"/>
  <c r="R37" i="3"/>
  <c r="V36" i="3"/>
  <c r="R36" i="3"/>
  <c r="V35" i="3"/>
  <c r="W35" i="3" s="1"/>
  <c r="X35" i="3" s="1"/>
  <c r="R35" i="3"/>
  <c r="Q35" i="3" s="1"/>
  <c r="P35" i="3" s="1"/>
  <c r="V34" i="3"/>
  <c r="R34" i="3"/>
  <c r="Q32" i="3" s="1"/>
  <c r="P32" i="3" s="1"/>
  <c r="V33" i="3"/>
  <c r="R33" i="3"/>
  <c r="V32" i="3"/>
  <c r="W32" i="3" s="1"/>
  <c r="X32" i="3" s="1"/>
  <c r="R32" i="3"/>
  <c r="V31" i="3"/>
  <c r="R31" i="3"/>
  <c r="V30" i="3"/>
  <c r="R30" i="3"/>
  <c r="V29" i="3"/>
  <c r="R29" i="3"/>
  <c r="Q29" i="3" s="1"/>
  <c r="P29" i="3" s="1"/>
  <c r="V26" i="3"/>
  <c r="R26" i="3"/>
  <c r="V25" i="3"/>
  <c r="R25" i="3"/>
  <c r="W24" i="3"/>
  <c r="X24" i="3" s="1"/>
  <c r="V24" i="3"/>
  <c r="R24" i="3"/>
  <c r="V23" i="3"/>
  <c r="R23" i="3"/>
  <c r="V22" i="3"/>
  <c r="R22" i="3"/>
  <c r="V21" i="3"/>
  <c r="W21" i="3" s="1"/>
  <c r="X21" i="3" s="1"/>
  <c r="R21" i="3"/>
  <c r="Q21" i="3" s="1"/>
  <c r="P21" i="3" s="1"/>
  <c r="V20" i="3"/>
  <c r="R20" i="3"/>
  <c r="V19" i="3"/>
  <c r="R19" i="3"/>
  <c r="V18" i="3"/>
  <c r="W18" i="3" s="1"/>
  <c r="X18" i="3" s="1"/>
  <c r="R18" i="3"/>
  <c r="V15" i="3"/>
  <c r="R15" i="3"/>
  <c r="V14" i="3"/>
  <c r="R14" i="3"/>
  <c r="V13" i="3"/>
  <c r="W13" i="3" s="1"/>
  <c r="X13" i="3" s="1"/>
  <c r="R13" i="3"/>
  <c r="Q13" i="3" s="1"/>
  <c r="P13" i="3" s="1"/>
  <c r="V12" i="3"/>
  <c r="R12" i="3"/>
  <c r="V11" i="3"/>
  <c r="W10" i="3" s="1"/>
  <c r="X10" i="3" s="1"/>
  <c r="R11" i="3"/>
  <c r="V10" i="3"/>
  <c r="R10" i="3"/>
  <c r="V9" i="3"/>
  <c r="R9" i="3"/>
  <c r="V8" i="3"/>
  <c r="R8" i="3"/>
  <c r="V7" i="3"/>
  <c r="W7" i="3" s="1"/>
  <c r="X7" i="3" s="1"/>
  <c r="R7" i="3"/>
  <c r="I48" i="3"/>
  <c r="E48" i="3"/>
  <c r="D46" i="3" s="1"/>
  <c r="C46" i="3" s="1"/>
  <c r="I47" i="3"/>
  <c r="E47" i="3"/>
  <c r="J46" i="3"/>
  <c r="K46" i="3" s="1"/>
  <c r="I46" i="3"/>
  <c r="E46" i="3"/>
  <c r="I45" i="3"/>
  <c r="E45" i="3"/>
  <c r="I44" i="3"/>
  <c r="E44" i="3"/>
  <c r="I43" i="3"/>
  <c r="E43" i="3"/>
  <c r="I42" i="3"/>
  <c r="E42" i="3"/>
  <c r="D40" i="3" s="1"/>
  <c r="C40" i="3" s="1"/>
  <c r="I41" i="3"/>
  <c r="E41" i="3"/>
  <c r="I40" i="3"/>
  <c r="J40" i="3" s="1"/>
  <c r="K40" i="3" s="1"/>
  <c r="E40" i="3"/>
  <c r="I37" i="3"/>
  <c r="E37" i="3"/>
  <c r="I36" i="3"/>
  <c r="E36" i="3"/>
  <c r="I35" i="3"/>
  <c r="E35" i="3"/>
  <c r="D35" i="3" s="1"/>
  <c r="C35" i="3" s="1"/>
  <c r="I34" i="3"/>
  <c r="E34" i="3"/>
  <c r="I33" i="3"/>
  <c r="E33" i="3"/>
  <c r="J32" i="3"/>
  <c r="K32" i="3" s="1"/>
  <c r="I32" i="3"/>
  <c r="E32" i="3"/>
  <c r="I31" i="3"/>
  <c r="E31" i="3"/>
  <c r="I30" i="3"/>
  <c r="E30" i="3"/>
  <c r="I29" i="3"/>
  <c r="J29" i="3" s="1"/>
  <c r="K29" i="3" s="1"/>
  <c r="E29" i="3"/>
  <c r="D29" i="3" s="1"/>
  <c r="C29" i="3" s="1"/>
  <c r="I26" i="3"/>
  <c r="E26" i="3"/>
  <c r="I25" i="3"/>
  <c r="J24" i="3" s="1"/>
  <c r="K24" i="3" s="1"/>
  <c r="E25" i="3"/>
  <c r="I24" i="3"/>
  <c r="E24" i="3"/>
  <c r="I23" i="3"/>
  <c r="E23" i="3"/>
  <c r="I22" i="3"/>
  <c r="E22" i="3"/>
  <c r="I21" i="3"/>
  <c r="J21" i="3" s="1"/>
  <c r="K21" i="3" s="1"/>
  <c r="E21" i="3"/>
  <c r="I20" i="3"/>
  <c r="E20" i="3"/>
  <c r="I19" i="3"/>
  <c r="E19" i="3"/>
  <c r="I18" i="3"/>
  <c r="J18" i="3" s="1"/>
  <c r="K18" i="3" s="1"/>
  <c r="E18" i="3"/>
  <c r="I15" i="3"/>
  <c r="E15" i="3"/>
  <c r="I14" i="3"/>
  <c r="E14" i="3"/>
  <c r="I13" i="3"/>
  <c r="J13" i="3" s="1"/>
  <c r="K13" i="3" s="1"/>
  <c r="E13" i="3"/>
  <c r="D13" i="3" s="1"/>
  <c r="C13" i="3" s="1"/>
  <c r="I12" i="3"/>
  <c r="E12" i="3"/>
  <c r="I11" i="3"/>
  <c r="E11" i="3"/>
  <c r="I10" i="3"/>
  <c r="J10" i="3" s="1"/>
  <c r="K10" i="3" s="1"/>
  <c r="E10" i="3"/>
  <c r="I9" i="3"/>
  <c r="E9" i="3"/>
  <c r="I8" i="3"/>
  <c r="E8" i="3"/>
  <c r="I7" i="3"/>
  <c r="J7" i="3" s="1"/>
  <c r="K7" i="3" s="1"/>
  <c r="E7" i="3"/>
  <c r="I163" i="2"/>
  <c r="E163" i="2"/>
  <c r="I162" i="2"/>
  <c r="E162" i="2"/>
  <c r="I161" i="2"/>
  <c r="J161" i="2" s="1"/>
  <c r="K161" i="2" s="1"/>
  <c r="E161" i="2"/>
  <c r="D161" i="2" s="1"/>
  <c r="C161" i="2" s="1"/>
  <c r="I160" i="2"/>
  <c r="E160" i="2"/>
  <c r="I159" i="2"/>
  <c r="E159" i="2"/>
  <c r="I158" i="2"/>
  <c r="J158" i="2" s="1"/>
  <c r="K158" i="2" s="1"/>
  <c r="E158" i="2"/>
  <c r="I157" i="2"/>
  <c r="E157" i="2"/>
  <c r="I156" i="2"/>
  <c r="E156" i="2"/>
  <c r="I155" i="2"/>
  <c r="J155" i="2" s="1"/>
  <c r="K155" i="2" s="1"/>
  <c r="E155" i="2"/>
  <c r="I141" i="2"/>
  <c r="E141" i="2"/>
  <c r="D139" i="2" s="1"/>
  <c r="C139" i="2" s="1"/>
  <c r="I140" i="2"/>
  <c r="E140" i="2"/>
  <c r="J139" i="2"/>
  <c r="K139" i="2" s="1"/>
  <c r="I139" i="2"/>
  <c r="E139" i="2"/>
  <c r="I138" i="2"/>
  <c r="E138" i="2"/>
  <c r="I137" i="2"/>
  <c r="E137" i="2"/>
  <c r="I136" i="2"/>
  <c r="E136" i="2"/>
  <c r="I135" i="2"/>
  <c r="E135" i="2"/>
  <c r="I134" i="2"/>
  <c r="E134" i="2"/>
  <c r="I133" i="2"/>
  <c r="E133" i="2"/>
  <c r="I119" i="2"/>
  <c r="E119" i="2"/>
  <c r="I118" i="2"/>
  <c r="E118" i="2"/>
  <c r="I117" i="2"/>
  <c r="J117" i="2" s="1"/>
  <c r="K117" i="2" s="1"/>
  <c r="E117" i="2"/>
  <c r="D117" i="2" s="1"/>
  <c r="C117" i="2" s="1"/>
  <c r="I116" i="2"/>
  <c r="E116" i="2"/>
  <c r="I115" i="2"/>
  <c r="E115" i="2"/>
  <c r="I114" i="2"/>
  <c r="J114" i="2" s="1"/>
  <c r="K114" i="2" s="1"/>
  <c r="E114" i="2"/>
  <c r="I113" i="2"/>
  <c r="E113" i="2"/>
  <c r="I112" i="2"/>
  <c r="E112" i="2"/>
  <c r="I111" i="2"/>
  <c r="E111" i="2"/>
  <c r="I108" i="2"/>
  <c r="E108" i="2"/>
  <c r="I107" i="2"/>
  <c r="E107" i="2"/>
  <c r="J106" i="2"/>
  <c r="K106" i="2" s="1"/>
  <c r="I106" i="2"/>
  <c r="E106" i="2"/>
  <c r="I105" i="2"/>
  <c r="E105" i="2"/>
  <c r="I104" i="2"/>
  <c r="E104" i="2"/>
  <c r="I103" i="2"/>
  <c r="J103" i="2" s="1"/>
  <c r="K103" i="2" s="1"/>
  <c r="E103" i="2"/>
  <c r="D103" i="2" s="1"/>
  <c r="C103" i="2" s="1"/>
  <c r="I102" i="2"/>
  <c r="E102" i="2"/>
  <c r="I101" i="2"/>
  <c r="E101" i="2"/>
  <c r="I100" i="2"/>
  <c r="J100" i="2" s="1"/>
  <c r="K100" i="2" s="1"/>
  <c r="E100" i="2"/>
  <c r="V92" i="2"/>
  <c r="R92" i="2"/>
  <c r="V91" i="2"/>
  <c r="R91" i="2"/>
  <c r="V90" i="2"/>
  <c r="W90" i="2" s="1"/>
  <c r="X90" i="2" s="1"/>
  <c r="R90" i="2"/>
  <c r="V89" i="2"/>
  <c r="R89" i="2"/>
  <c r="Q87" i="2" s="1"/>
  <c r="P87" i="2" s="1"/>
  <c r="V88" i="2"/>
  <c r="R88" i="2"/>
  <c r="V87" i="2"/>
  <c r="W87" i="2" s="1"/>
  <c r="X87" i="2" s="1"/>
  <c r="R87" i="2"/>
  <c r="V86" i="2"/>
  <c r="R86" i="2"/>
  <c r="V85" i="2"/>
  <c r="R85" i="2"/>
  <c r="V84" i="2"/>
  <c r="R84" i="2"/>
  <c r="V81" i="2"/>
  <c r="R81" i="2"/>
  <c r="V80" i="2"/>
  <c r="R80" i="2"/>
  <c r="W79" i="2"/>
  <c r="X79" i="2" s="1"/>
  <c r="V79" i="2"/>
  <c r="R79" i="2"/>
  <c r="V78" i="2"/>
  <c r="R78" i="2"/>
  <c r="V77" i="2"/>
  <c r="R77" i="2"/>
  <c r="V76" i="2"/>
  <c r="R76" i="2"/>
  <c r="Q76" i="2" s="1"/>
  <c r="P76" i="2" s="1"/>
  <c r="V75" i="2"/>
  <c r="R75" i="2"/>
  <c r="V74" i="2"/>
  <c r="R74" i="2"/>
  <c r="V73" i="2"/>
  <c r="W73" i="2" s="1"/>
  <c r="X73" i="2" s="1"/>
  <c r="R73" i="2"/>
  <c r="V70" i="2"/>
  <c r="R70" i="2"/>
  <c r="V69" i="2"/>
  <c r="R69" i="2"/>
  <c r="V68" i="2"/>
  <c r="W68" i="2" s="1"/>
  <c r="X68" i="2" s="1"/>
  <c r="R68" i="2"/>
  <c r="Q68" i="2" s="1"/>
  <c r="P68" i="2" s="1"/>
  <c r="V67" i="2"/>
  <c r="R67" i="2"/>
  <c r="Q65" i="2" s="1"/>
  <c r="P65" i="2" s="1"/>
  <c r="V66" i="2"/>
  <c r="R66" i="2"/>
  <c r="V65" i="2"/>
  <c r="W65" i="2" s="1"/>
  <c r="X65" i="2" s="1"/>
  <c r="R65" i="2"/>
  <c r="V64" i="2"/>
  <c r="R64" i="2"/>
  <c r="V63" i="2"/>
  <c r="R63" i="2"/>
  <c r="V62" i="2"/>
  <c r="R62" i="2"/>
  <c r="Q62" i="2" s="1"/>
  <c r="P62" i="2" s="1"/>
  <c r="V59" i="2"/>
  <c r="R59" i="2"/>
  <c r="Q57" i="2" s="1"/>
  <c r="P57" i="2" s="1"/>
  <c r="V58" i="2"/>
  <c r="R58" i="2"/>
  <c r="W57" i="2"/>
  <c r="X57" i="2" s="1"/>
  <c r="V57" i="2"/>
  <c r="R57" i="2"/>
  <c r="V56" i="2"/>
  <c r="R56" i="2"/>
  <c r="V55" i="2"/>
  <c r="R55" i="2"/>
  <c r="V54" i="2"/>
  <c r="W54" i="2" s="1"/>
  <c r="X54" i="2" s="1"/>
  <c r="R54" i="2"/>
  <c r="V53" i="2"/>
  <c r="R53" i="2"/>
  <c r="Q51" i="2" s="1"/>
  <c r="P51" i="2" s="1"/>
  <c r="V52" i="2"/>
  <c r="R52" i="2"/>
  <c r="V51" i="2"/>
  <c r="W51" i="2" s="1"/>
  <c r="X51" i="2" s="1"/>
  <c r="R51" i="2"/>
  <c r="AI48" i="2"/>
  <c r="AE48" i="2"/>
  <c r="AI47" i="2"/>
  <c r="AE47" i="2"/>
  <c r="AI46" i="2"/>
  <c r="AJ46" i="2" s="1"/>
  <c r="AK46" i="2" s="1"/>
  <c r="AE46" i="2"/>
  <c r="AI45" i="2"/>
  <c r="AE45" i="2"/>
  <c r="AD43" i="2" s="1"/>
  <c r="AC43" i="2" s="1"/>
  <c r="AI44" i="2"/>
  <c r="AE44" i="2"/>
  <c r="AI43" i="2"/>
  <c r="AJ43" i="2" s="1"/>
  <c r="AK43" i="2" s="1"/>
  <c r="AE43" i="2"/>
  <c r="AI42" i="2"/>
  <c r="AE42" i="2"/>
  <c r="AI41" i="2"/>
  <c r="AE41" i="2"/>
  <c r="AI40" i="2"/>
  <c r="AE40" i="2"/>
  <c r="V48" i="2"/>
  <c r="R48" i="2"/>
  <c r="Q46" i="2" s="1"/>
  <c r="P46" i="2" s="1"/>
  <c r="V47" i="2"/>
  <c r="R47" i="2"/>
  <c r="W46" i="2"/>
  <c r="X46" i="2" s="1"/>
  <c r="V46" i="2"/>
  <c r="R46" i="2"/>
  <c r="V45" i="2"/>
  <c r="R45" i="2"/>
  <c r="V44" i="2"/>
  <c r="R44" i="2"/>
  <c r="V43" i="2"/>
  <c r="W43" i="2" s="1"/>
  <c r="X43" i="2" s="1"/>
  <c r="R43" i="2"/>
  <c r="V42" i="2"/>
  <c r="R42" i="2"/>
  <c r="Q40" i="2" s="1"/>
  <c r="P40" i="2" s="1"/>
  <c r="V41" i="2"/>
  <c r="R41" i="2"/>
  <c r="V40" i="2"/>
  <c r="W40" i="2" s="1"/>
  <c r="X40" i="2" s="1"/>
  <c r="U38" i="2" s="1"/>
  <c r="R40" i="2"/>
  <c r="V37" i="2"/>
  <c r="R37" i="2"/>
  <c r="V36" i="2"/>
  <c r="R36" i="2"/>
  <c r="V35" i="2"/>
  <c r="W35" i="2" s="1"/>
  <c r="X35" i="2" s="1"/>
  <c r="R35" i="2"/>
  <c r="Q35" i="2" s="1"/>
  <c r="P35" i="2" s="1"/>
  <c r="V34" i="2"/>
  <c r="R34" i="2"/>
  <c r="V33" i="2"/>
  <c r="R33" i="2"/>
  <c r="W32" i="2"/>
  <c r="X32" i="2" s="1"/>
  <c r="V32" i="2"/>
  <c r="R32" i="2"/>
  <c r="V31" i="2"/>
  <c r="R31" i="2"/>
  <c r="V30" i="2"/>
  <c r="R30" i="2"/>
  <c r="V29" i="2"/>
  <c r="R29" i="2"/>
  <c r="Q29" i="2" s="1"/>
  <c r="P29" i="2" s="1"/>
  <c r="AI37" i="2"/>
  <c r="AE37" i="2"/>
  <c r="AD35" i="2" s="1"/>
  <c r="AC35" i="2" s="1"/>
  <c r="AI36" i="2"/>
  <c r="AE36" i="2"/>
  <c r="AJ35" i="2"/>
  <c r="AK35" i="2" s="1"/>
  <c r="AI35" i="2"/>
  <c r="AE35" i="2"/>
  <c r="AI34" i="2"/>
  <c r="AE34" i="2"/>
  <c r="AI33" i="2"/>
  <c r="AE33" i="2"/>
  <c r="AI32" i="2"/>
  <c r="AJ32" i="2" s="1"/>
  <c r="AK32" i="2" s="1"/>
  <c r="AE32" i="2"/>
  <c r="AD32" i="2" s="1"/>
  <c r="AC32" i="2" s="1"/>
  <c r="AI31" i="2"/>
  <c r="AE31" i="2"/>
  <c r="AI30" i="2"/>
  <c r="AE30" i="2"/>
  <c r="AI29" i="2"/>
  <c r="AJ29" i="2" s="1"/>
  <c r="AK29" i="2" s="1"/>
  <c r="AE29" i="2"/>
  <c r="AI26" i="2"/>
  <c r="AE26" i="2"/>
  <c r="AI25" i="2"/>
  <c r="AE25" i="2"/>
  <c r="AI24" i="2"/>
  <c r="AJ24" i="2" s="1"/>
  <c r="AK24" i="2" s="1"/>
  <c r="AE24" i="2"/>
  <c r="AD24" i="2" s="1"/>
  <c r="AC24" i="2" s="1"/>
  <c r="AI23" i="2"/>
  <c r="AE23" i="2"/>
  <c r="AI22" i="2"/>
  <c r="AE22" i="2"/>
  <c r="AI21" i="2"/>
  <c r="AJ21" i="2" s="1"/>
  <c r="AK21" i="2" s="1"/>
  <c r="AE21" i="2"/>
  <c r="AI20" i="2"/>
  <c r="AE20" i="2"/>
  <c r="AI19" i="2"/>
  <c r="AE19" i="2"/>
  <c r="AI18" i="2"/>
  <c r="AE18" i="2"/>
  <c r="AI15" i="2"/>
  <c r="AE15" i="2"/>
  <c r="AD13" i="2" s="1"/>
  <c r="AC13" i="2" s="1"/>
  <c r="AI14" i="2"/>
  <c r="AE14" i="2"/>
  <c r="AI13" i="2"/>
  <c r="AJ13" i="2" s="1"/>
  <c r="AK13" i="2" s="1"/>
  <c r="AE13" i="2"/>
  <c r="AI12" i="2"/>
  <c r="AE12" i="2"/>
  <c r="AI11" i="2"/>
  <c r="AE11" i="2"/>
  <c r="AI10" i="2"/>
  <c r="AE10" i="2"/>
  <c r="AI9" i="2"/>
  <c r="AE9" i="2"/>
  <c r="AI8" i="2"/>
  <c r="AE8" i="2"/>
  <c r="AJ7" i="2"/>
  <c r="AK7" i="2" s="1"/>
  <c r="AI7" i="2"/>
  <c r="AE7" i="2"/>
  <c r="V26" i="2"/>
  <c r="R26" i="2"/>
  <c r="V25" i="2"/>
  <c r="R25" i="2"/>
  <c r="V24" i="2"/>
  <c r="R24" i="2"/>
  <c r="Q24" i="2" s="1"/>
  <c r="P24" i="2" s="1"/>
  <c r="V23" i="2"/>
  <c r="R23" i="2"/>
  <c r="V22" i="2"/>
  <c r="R22" i="2"/>
  <c r="W21" i="2"/>
  <c r="X21" i="2" s="1"/>
  <c r="V21" i="2"/>
  <c r="R21" i="2"/>
  <c r="V20" i="2"/>
  <c r="R20" i="2"/>
  <c r="V19" i="2"/>
  <c r="R19" i="2"/>
  <c r="V18" i="2"/>
  <c r="W18" i="2" s="1"/>
  <c r="X18" i="2" s="1"/>
  <c r="R18" i="2"/>
  <c r="Q18" i="2" s="1"/>
  <c r="P18" i="2" s="1"/>
  <c r="V15" i="2"/>
  <c r="R15" i="2"/>
  <c r="Q13" i="2" s="1"/>
  <c r="P13" i="2" s="1"/>
  <c r="V14" i="2"/>
  <c r="R14" i="2"/>
  <c r="V13" i="2"/>
  <c r="W13" i="2" s="1"/>
  <c r="X13" i="2" s="1"/>
  <c r="R13" i="2"/>
  <c r="V12" i="2"/>
  <c r="R12" i="2"/>
  <c r="V11" i="2"/>
  <c r="R11" i="2"/>
  <c r="V10" i="2"/>
  <c r="R10" i="2"/>
  <c r="Q10" i="2" s="1"/>
  <c r="P10" i="2" s="1"/>
  <c r="V9" i="2"/>
  <c r="R9" i="2"/>
  <c r="V8" i="2"/>
  <c r="R8" i="2"/>
  <c r="W7" i="2"/>
  <c r="X7" i="2" s="1"/>
  <c r="V7" i="2"/>
  <c r="R7" i="2"/>
  <c r="I37" i="2"/>
  <c r="E37" i="2"/>
  <c r="I36" i="2"/>
  <c r="E36" i="2"/>
  <c r="I35" i="2"/>
  <c r="J35" i="2" s="1"/>
  <c r="K35" i="2" s="1"/>
  <c r="E35" i="2"/>
  <c r="D35" i="2" s="1"/>
  <c r="C35" i="2" s="1"/>
  <c r="I34" i="2"/>
  <c r="E34" i="2"/>
  <c r="I33" i="2"/>
  <c r="E33" i="2"/>
  <c r="J32" i="2"/>
  <c r="K32" i="2" s="1"/>
  <c r="I32" i="2"/>
  <c r="E32" i="2"/>
  <c r="I31" i="2"/>
  <c r="E31" i="2"/>
  <c r="I30" i="2"/>
  <c r="E30" i="2"/>
  <c r="I29" i="2"/>
  <c r="J29" i="2" s="1"/>
  <c r="K29" i="2" s="1"/>
  <c r="E29" i="2"/>
  <c r="D29" i="2" s="1"/>
  <c r="C29" i="2" s="1"/>
  <c r="I26" i="2"/>
  <c r="E26" i="2"/>
  <c r="D24" i="2" s="1"/>
  <c r="C24" i="2" s="1"/>
  <c r="I25" i="2"/>
  <c r="E25" i="2"/>
  <c r="J24" i="2"/>
  <c r="K24" i="2" s="1"/>
  <c r="I24" i="2"/>
  <c r="E24" i="2"/>
  <c r="I23" i="2"/>
  <c r="E23" i="2"/>
  <c r="I22" i="2"/>
  <c r="E22" i="2"/>
  <c r="I21" i="2"/>
  <c r="E21" i="2"/>
  <c r="D21" i="2" s="1"/>
  <c r="C21" i="2" s="1"/>
  <c r="I20" i="2"/>
  <c r="E20" i="2"/>
  <c r="I19" i="2"/>
  <c r="E19" i="2"/>
  <c r="J18" i="2"/>
  <c r="K18" i="2" s="1"/>
  <c r="I18" i="2"/>
  <c r="E18" i="2"/>
  <c r="H28" i="4"/>
  <c r="D28" i="4"/>
  <c r="H27" i="4"/>
  <c r="D27" i="4"/>
  <c r="H26" i="4"/>
  <c r="D26" i="4"/>
  <c r="D11" i="4"/>
  <c r="H11" i="4"/>
  <c r="D12" i="4"/>
  <c r="H12" i="4"/>
  <c r="D13" i="4"/>
  <c r="H13" i="4"/>
  <c r="R60" i="1"/>
  <c r="S60" i="1"/>
  <c r="R62" i="1"/>
  <c r="S62" i="1"/>
  <c r="R64" i="1"/>
  <c r="S64" i="1"/>
  <c r="R66" i="1"/>
  <c r="S66" i="1"/>
  <c r="R68" i="1"/>
  <c r="S68" i="1"/>
  <c r="R70" i="1"/>
  <c r="B26" i="4" s="1"/>
  <c r="B28" i="4" s="1"/>
  <c r="S70" i="1"/>
  <c r="B60" i="1"/>
  <c r="C60" i="1"/>
  <c r="B62" i="1"/>
  <c r="C62" i="1"/>
  <c r="B64" i="1"/>
  <c r="C64" i="1"/>
  <c r="B66" i="1"/>
  <c r="C66" i="1"/>
  <c r="B68" i="1"/>
  <c r="B11" i="4" s="1"/>
  <c r="B13" i="4" s="1"/>
  <c r="C68" i="1"/>
  <c r="B70" i="1"/>
  <c r="J11" i="4" s="1"/>
  <c r="J13" i="4" s="1"/>
  <c r="C70" i="1"/>
  <c r="R70" i="13"/>
  <c r="S70" i="13"/>
  <c r="B70" i="13"/>
  <c r="C70" i="13"/>
  <c r="A162" i="12"/>
  <c r="B162" i="12"/>
  <c r="C162" i="12"/>
  <c r="D162" i="12"/>
  <c r="E162" i="12"/>
  <c r="A163" i="12"/>
  <c r="B163" i="12"/>
  <c r="C163" i="12"/>
  <c r="D163" i="12"/>
  <c r="E163" i="12"/>
  <c r="A164" i="12"/>
  <c r="B164" i="12"/>
  <c r="C164" i="12"/>
  <c r="D164" i="12"/>
  <c r="E164" i="12"/>
  <c r="A165" i="12"/>
  <c r="B165" i="12"/>
  <c r="C165" i="12"/>
  <c r="D165" i="12"/>
  <c r="E165" i="12"/>
  <c r="A166" i="12"/>
  <c r="B166" i="12"/>
  <c r="C166" i="12"/>
  <c r="D166" i="12"/>
  <c r="E166" i="12"/>
  <c r="A167" i="12"/>
  <c r="B167" i="12"/>
  <c r="C167" i="12"/>
  <c r="D167" i="12"/>
  <c r="E167" i="12"/>
  <c r="A168" i="12"/>
  <c r="B168" i="12"/>
  <c r="C168" i="12"/>
  <c r="D168" i="12"/>
  <c r="E168" i="12"/>
  <c r="A169" i="12"/>
  <c r="B169" i="12"/>
  <c r="C169" i="12"/>
  <c r="D169" i="12"/>
  <c r="E169" i="12"/>
  <c r="A170" i="12"/>
  <c r="B170" i="12"/>
  <c r="C170" i="12"/>
  <c r="D170" i="12"/>
  <c r="E170" i="12"/>
  <c r="A171" i="12"/>
  <c r="B171" i="12"/>
  <c r="C171" i="12"/>
  <c r="D171" i="12"/>
  <c r="E171" i="12"/>
  <c r="A172" i="12"/>
  <c r="B172" i="12"/>
  <c r="C172" i="12"/>
  <c r="D172" i="12"/>
  <c r="E172" i="12"/>
  <c r="A173" i="12"/>
  <c r="B173" i="12"/>
  <c r="C173" i="12"/>
  <c r="D173" i="12"/>
  <c r="E173" i="12"/>
  <c r="A174" i="12"/>
  <c r="B174" i="12"/>
  <c r="C174" i="12"/>
  <c r="D174" i="12"/>
  <c r="E174" i="12"/>
  <c r="A175" i="12"/>
  <c r="B175" i="12"/>
  <c r="C175" i="12"/>
  <c r="D175" i="12"/>
  <c r="E175" i="12"/>
  <c r="A176" i="12"/>
  <c r="B176" i="12"/>
  <c r="C176" i="12"/>
  <c r="D176" i="12"/>
  <c r="E176" i="12"/>
  <c r="A177" i="12"/>
  <c r="B177" i="12"/>
  <c r="C177" i="12"/>
  <c r="D177" i="12"/>
  <c r="E177" i="12"/>
  <c r="A178" i="12"/>
  <c r="B178" i="12"/>
  <c r="C178" i="12"/>
  <c r="D178" i="12"/>
  <c r="E178" i="12"/>
  <c r="A179" i="12"/>
  <c r="B179" i="12"/>
  <c r="C179" i="12"/>
  <c r="D179" i="12"/>
  <c r="E179" i="12"/>
  <c r="A180" i="12"/>
  <c r="B180" i="12"/>
  <c r="C180" i="12"/>
  <c r="D180" i="12"/>
  <c r="E180" i="12"/>
  <c r="A181" i="12"/>
  <c r="B181" i="12"/>
  <c r="C181" i="12"/>
  <c r="D181" i="12"/>
  <c r="E181" i="12"/>
  <c r="A182" i="12"/>
  <c r="B182" i="12"/>
  <c r="C182" i="12"/>
  <c r="D182" i="12"/>
  <c r="E182" i="12"/>
  <c r="A183" i="12"/>
  <c r="B183" i="12"/>
  <c r="C183" i="12"/>
  <c r="D183" i="12"/>
  <c r="E183" i="12"/>
  <c r="A184" i="12"/>
  <c r="B184" i="12"/>
  <c r="C184" i="12"/>
  <c r="D184" i="12"/>
  <c r="E184" i="12"/>
  <c r="A185" i="12"/>
  <c r="B185" i="12"/>
  <c r="C185" i="12"/>
  <c r="D185" i="12"/>
  <c r="E185" i="12"/>
  <c r="A186" i="12"/>
  <c r="B186" i="12"/>
  <c r="C186" i="12"/>
  <c r="D186" i="12"/>
  <c r="E186" i="12"/>
  <c r="A187" i="12"/>
  <c r="B187" i="12"/>
  <c r="C187" i="12"/>
  <c r="D187" i="12"/>
  <c r="E187" i="12"/>
  <c r="A188" i="12"/>
  <c r="B188" i="12"/>
  <c r="C188" i="12"/>
  <c r="D188" i="12"/>
  <c r="E188" i="12"/>
  <c r="A189" i="12"/>
  <c r="B189" i="12"/>
  <c r="C189" i="12"/>
  <c r="D189" i="12"/>
  <c r="E189" i="12"/>
  <c r="A190" i="12"/>
  <c r="B190" i="12"/>
  <c r="C190" i="12"/>
  <c r="D190" i="12"/>
  <c r="E190" i="12"/>
  <c r="A133" i="12"/>
  <c r="B133" i="12"/>
  <c r="C133" i="12"/>
  <c r="D133" i="12"/>
  <c r="E133" i="12"/>
  <c r="A134" i="12"/>
  <c r="B134" i="12"/>
  <c r="C134" i="12"/>
  <c r="D134" i="12"/>
  <c r="E134" i="12"/>
  <c r="A135" i="12"/>
  <c r="B135" i="12"/>
  <c r="C135" i="12"/>
  <c r="D135" i="12"/>
  <c r="E135" i="12"/>
  <c r="A136" i="12"/>
  <c r="B136" i="12"/>
  <c r="C136" i="12"/>
  <c r="D136" i="12"/>
  <c r="E136" i="12"/>
  <c r="A137" i="12"/>
  <c r="B137" i="12"/>
  <c r="C137" i="12"/>
  <c r="D137" i="12"/>
  <c r="E137" i="12"/>
  <c r="A138" i="12"/>
  <c r="B138" i="12"/>
  <c r="C138" i="12"/>
  <c r="D138" i="12"/>
  <c r="E138" i="12"/>
  <c r="A139" i="12"/>
  <c r="B139" i="12"/>
  <c r="C139" i="12"/>
  <c r="D139" i="12"/>
  <c r="E139" i="12"/>
  <c r="A140" i="12"/>
  <c r="B140" i="12"/>
  <c r="C140" i="12"/>
  <c r="D140" i="12"/>
  <c r="E140" i="12"/>
  <c r="A141" i="12"/>
  <c r="B141" i="12"/>
  <c r="C141" i="12"/>
  <c r="D141" i="12"/>
  <c r="E141" i="12"/>
  <c r="A142" i="12"/>
  <c r="B142" i="12"/>
  <c r="C142" i="12"/>
  <c r="D142" i="12"/>
  <c r="E142" i="12"/>
  <c r="A143" i="12"/>
  <c r="B143" i="12"/>
  <c r="C143" i="12"/>
  <c r="D143" i="12"/>
  <c r="E143" i="12"/>
  <c r="A144" i="12"/>
  <c r="B144" i="12"/>
  <c r="C144" i="12"/>
  <c r="D144" i="12"/>
  <c r="E144" i="12"/>
  <c r="A145" i="12"/>
  <c r="B145" i="12"/>
  <c r="C145" i="12"/>
  <c r="D145" i="12"/>
  <c r="E145" i="12"/>
  <c r="A146" i="12"/>
  <c r="B146" i="12"/>
  <c r="C146" i="12"/>
  <c r="D146" i="12"/>
  <c r="E146" i="12"/>
  <c r="A147" i="12"/>
  <c r="B147" i="12"/>
  <c r="C147" i="12"/>
  <c r="D147" i="12"/>
  <c r="E147" i="12"/>
  <c r="A148" i="12"/>
  <c r="B148" i="12"/>
  <c r="C148" i="12"/>
  <c r="D148" i="12"/>
  <c r="E148" i="12"/>
  <c r="A149" i="12"/>
  <c r="B149" i="12"/>
  <c r="C149" i="12"/>
  <c r="D149" i="12"/>
  <c r="E149" i="12"/>
  <c r="A150" i="12"/>
  <c r="B150" i="12"/>
  <c r="C150" i="12"/>
  <c r="D150" i="12"/>
  <c r="E150" i="12"/>
  <c r="A151" i="12"/>
  <c r="B151" i="12"/>
  <c r="C151" i="12"/>
  <c r="D151" i="12"/>
  <c r="E151" i="12"/>
  <c r="A152" i="12"/>
  <c r="B152" i="12"/>
  <c r="C152" i="12"/>
  <c r="D152" i="12"/>
  <c r="E152" i="12"/>
  <c r="A153" i="12"/>
  <c r="B153" i="12"/>
  <c r="C153" i="12"/>
  <c r="D153" i="12"/>
  <c r="E153" i="12"/>
  <c r="A154" i="12"/>
  <c r="B154" i="12"/>
  <c r="C154" i="12"/>
  <c r="D154" i="12"/>
  <c r="E154" i="12"/>
  <c r="A155" i="12"/>
  <c r="B155" i="12"/>
  <c r="C155" i="12"/>
  <c r="D155" i="12"/>
  <c r="E155" i="12"/>
  <c r="A156" i="12"/>
  <c r="B156" i="12"/>
  <c r="C156" i="12"/>
  <c r="D156" i="12"/>
  <c r="E156" i="12"/>
  <c r="A157" i="12"/>
  <c r="B157" i="12"/>
  <c r="C157" i="12"/>
  <c r="D157" i="12"/>
  <c r="E157" i="12"/>
  <c r="A121" i="12"/>
  <c r="B121" i="12"/>
  <c r="C121" i="12"/>
  <c r="D121" i="12"/>
  <c r="E121" i="12"/>
  <c r="A122" i="12"/>
  <c r="B122" i="12"/>
  <c r="C122" i="12"/>
  <c r="D122" i="12"/>
  <c r="E122" i="12"/>
  <c r="A123" i="12"/>
  <c r="B123" i="12"/>
  <c r="C123" i="12"/>
  <c r="D123" i="12"/>
  <c r="E123" i="12"/>
  <c r="A124" i="12"/>
  <c r="B124" i="12"/>
  <c r="C124" i="12"/>
  <c r="D124" i="12"/>
  <c r="E124" i="12"/>
  <c r="A125" i="12"/>
  <c r="B125" i="12"/>
  <c r="C125" i="12"/>
  <c r="D125" i="12"/>
  <c r="E125" i="12"/>
  <c r="A95" i="12"/>
  <c r="B95" i="12"/>
  <c r="C95" i="12"/>
  <c r="D95" i="12"/>
  <c r="E95" i="12"/>
  <c r="A96" i="12"/>
  <c r="B96" i="12"/>
  <c r="C96" i="12"/>
  <c r="D96" i="12"/>
  <c r="E96" i="12"/>
  <c r="A97" i="12"/>
  <c r="B97" i="12"/>
  <c r="C97" i="12"/>
  <c r="D97" i="12"/>
  <c r="E97" i="12"/>
  <c r="A98" i="12"/>
  <c r="B98" i="12"/>
  <c r="C98" i="12"/>
  <c r="D98" i="12"/>
  <c r="E98" i="12"/>
  <c r="A99" i="12"/>
  <c r="B99" i="12"/>
  <c r="C99" i="12"/>
  <c r="D99" i="12"/>
  <c r="E99" i="12"/>
  <c r="A100" i="12"/>
  <c r="B100" i="12"/>
  <c r="C100" i="12"/>
  <c r="D100" i="12"/>
  <c r="E100" i="12"/>
  <c r="A101" i="12"/>
  <c r="B101" i="12"/>
  <c r="C101" i="12"/>
  <c r="D101" i="12"/>
  <c r="E101" i="12"/>
  <c r="A102" i="12"/>
  <c r="B102" i="12"/>
  <c r="C102" i="12"/>
  <c r="D102" i="12"/>
  <c r="E102" i="12"/>
  <c r="A103" i="12"/>
  <c r="B103" i="12"/>
  <c r="C103" i="12"/>
  <c r="D103" i="12"/>
  <c r="E103" i="12"/>
  <c r="A104" i="12"/>
  <c r="B104" i="12"/>
  <c r="C104" i="12"/>
  <c r="D104" i="12"/>
  <c r="E104" i="12"/>
  <c r="A105" i="12"/>
  <c r="B105" i="12"/>
  <c r="C105" i="12"/>
  <c r="D105" i="12"/>
  <c r="E105" i="12"/>
  <c r="A106" i="12"/>
  <c r="B106" i="12"/>
  <c r="C106" i="12"/>
  <c r="D106" i="12"/>
  <c r="E106" i="12"/>
  <c r="A107" i="12"/>
  <c r="B107" i="12"/>
  <c r="C107" i="12"/>
  <c r="D107" i="12"/>
  <c r="E107" i="12"/>
  <c r="A108" i="12"/>
  <c r="B108" i="12"/>
  <c r="C108" i="12"/>
  <c r="D108" i="12"/>
  <c r="E108" i="12"/>
  <c r="A109" i="12"/>
  <c r="B109" i="12"/>
  <c r="C109" i="12"/>
  <c r="D109" i="12"/>
  <c r="E109" i="12"/>
  <c r="A110" i="12"/>
  <c r="B110" i="12"/>
  <c r="C110" i="12"/>
  <c r="D110" i="12"/>
  <c r="E110" i="12"/>
  <c r="A111" i="12"/>
  <c r="B111" i="12"/>
  <c r="C111" i="12"/>
  <c r="D111" i="12"/>
  <c r="E111" i="12"/>
  <c r="A112" i="12"/>
  <c r="B112" i="12"/>
  <c r="C112" i="12"/>
  <c r="D112" i="12"/>
  <c r="E112" i="12"/>
  <c r="A113" i="12"/>
  <c r="B113" i="12"/>
  <c r="C113" i="12"/>
  <c r="D113" i="12"/>
  <c r="E113" i="12"/>
  <c r="A114" i="12"/>
  <c r="B114" i="12"/>
  <c r="C114" i="12"/>
  <c r="D114" i="12"/>
  <c r="E114" i="12"/>
  <c r="A115" i="12"/>
  <c r="B115" i="12"/>
  <c r="C115" i="12"/>
  <c r="D115" i="12"/>
  <c r="E115" i="12"/>
  <c r="A116" i="12"/>
  <c r="B116" i="12"/>
  <c r="C116" i="12"/>
  <c r="D116" i="12"/>
  <c r="E116" i="12"/>
  <c r="A117" i="12"/>
  <c r="B117" i="12"/>
  <c r="C117" i="12"/>
  <c r="D117" i="12"/>
  <c r="E117" i="12"/>
  <c r="A118" i="12"/>
  <c r="B118" i="12"/>
  <c r="C118" i="12"/>
  <c r="D118" i="12"/>
  <c r="E118" i="12"/>
  <c r="A119" i="12"/>
  <c r="B119" i="12"/>
  <c r="C119" i="12"/>
  <c r="D119" i="12"/>
  <c r="E119" i="12"/>
  <c r="A120" i="12"/>
  <c r="B120" i="12"/>
  <c r="C120" i="12"/>
  <c r="D120" i="12"/>
  <c r="E120" i="12"/>
  <c r="A30" i="12"/>
  <c r="B30" i="12"/>
  <c r="C30" i="12"/>
  <c r="D30" i="12"/>
  <c r="E30" i="12"/>
  <c r="A31" i="12"/>
  <c r="B31" i="12"/>
  <c r="C31" i="12"/>
  <c r="D31" i="12"/>
  <c r="E31" i="12"/>
  <c r="A32" i="12"/>
  <c r="B32" i="12"/>
  <c r="C32" i="12"/>
  <c r="D32" i="12"/>
  <c r="E32" i="12"/>
  <c r="A33" i="12"/>
  <c r="B33" i="12"/>
  <c r="C33" i="12"/>
  <c r="D33" i="12"/>
  <c r="E33" i="12"/>
  <c r="A34" i="12"/>
  <c r="B34" i="12"/>
  <c r="C34" i="12"/>
  <c r="D34" i="12"/>
  <c r="E34" i="12"/>
  <c r="A35" i="12"/>
  <c r="B35" i="12"/>
  <c r="C35" i="12"/>
  <c r="D35" i="12"/>
  <c r="E35" i="12"/>
  <c r="A36" i="12"/>
  <c r="B36" i="12"/>
  <c r="C36" i="12"/>
  <c r="D36" i="12"/>
  <c r="E36" i="12"/>
  <c r="A37" i="12"/>
  <c r="B37" i="12"/>
  <c r="C37" i="12"/>
  <c r="D37" i="12"/>
  <c r="E37" i="12"/>
  <c r="A38" i="12"/>
  <c r="B38" i="12"/>
  <c r="C38" i="12"/>
  <c r="D38" i="12"/>
  <c r="E38" i="12"/>
  <c r="A39" i="12"/>
  <c r="B39" i="12"/>
  <c r="D39" i="12"/>
  <c r="E39" i="12"/>
  <c r="A40" i="12"/>
  <c r="B40" i="12"/>
  <c r="C40" i="12"/>
  <c r="D40" i="12"/>
  <c r="E40" i="12"/>
  <c r="A41" i="12"/>
  <c r="B41" i="12"/>
  <c r="C41" i="12"/>
  <c r="D41" i="12"/>
  <c r="E41" i="12"/>
  <c r="A42" i="12"/>
  <c r="B42" i="12"/>
  <c r="C42" i="12"/>
  <c r="D42" i="12"/>
  <c r="E42" i="12"/>
  <c r="A43" i="12"/>
  <c r="B43" i="12"/>
  <c r="C43" i="12"/>
  <c r="D43" i="12"/>
  <c r="E43" i="12"/>
  <c r="A44" i="12"/>
  <c r="B44" i="12"/>
  <c r="C44" i="12"/>
  <c r="D44" i="12"/>
  <c r="E44" i="12"/>
  <c r="A45" i="12"/>
  <c r="B45" i="12"/>
  <c r="C45" i="12"/>
  <c r="D45" i="12"/>
  <c r="E45" i="12"/>
  <c r="A46" i="12"/>
  <c r="B46" i="12"/>
  <c r="C46" i="12"/>
  <c r="D46" i="12"/>
  <c r="E46" i="12"/>
  <c r="A47" i="12"/>
  <c r="B47" i="12"/>
  <c r="C47" i="12"/>
  <c r="D47" i="12"/>
  <c r="E47" i="12"/>
  <c r="A48" i="12"/>
  <c r="B48" i="12"/>
  <c r="C48" i="12"/>
  <c r="D48" i="12"/>
  <c r="E48" i="12"/>
  <c r="A49" i="12"/>
  <c r="B49" i="12"/>
  <c r="C49" i="12"/>
  <c r="D49" i="12"/>
  <c r="E49" i="12"/>
  <c r="A50" i="12"/>
  <c r="B50" i="12"/>
  <c r="C50" i="12"/>
  <c r="D50" i="12"/>
  <c r="E50" i="12"/>
  <c r="A51" i="12"/>
  <c r="B51" i="12"/>
  <c r="C51" i="12"/>
  <c r="D51" i="12"/>
  <c r="E51" i="12"/>
  <c r="A52" i="12"/>
  <c r="B52" i="12"/>
  <c r="C52" i="12"/>
  <c r="D52" i="12"/>
  <c r="E52" i="12"/>
  <c r="A53" i="12"/>
  <c r="B53" i="12"/>
  <c r="C53" i="12"/>
  <c r="D53" i="12"/>
  <c r="E53" i="12"/>
  <c r="A54" i="12"/>
  <c r="B54" i="12"/>
  <c r="C54" i="12"/>
  <c r="D54" i="12"/>
  <c r="E54" i="12"/>
  <c r="A55" i="12"/>
  <c r="B55" i="12"/>
  <c r="C55" i="12"/>
  <c r="D55" i="12"/>
  <c r="E55" i="12"/>
  <c r="A4" i="12"/>
  <c r="B4" i="12"/>
  <c r="C4" i="12"/>
  <c r="D4" i="12"/>
  <c r="E4" i="12"/>
  <c r="A5" i="12"/>
  <c r="B5" i="12"/>
  <c r="C5" i="12"/>
  <c r="D5" i="12"/>
  <c r="E5" i="12"/>
  <c r="A6" i="12"/>
  <c r="B6" i="12"/>
  <c r="C6" i="12"/>
  <c r="D6" i="12"/>
  <c r="E6" i="12"/>
  <c r="A7" i="12"/>
  <c r="B7" i="12"/>
  <c r="C7" i="12"/>
  <c r="D7" i="12"/>
  <c r="E7" i="12"/>
  <c r="A8" i="12"/>
  <c r="B8" i="12"/>
  <c r="C8" i="12"/>
  <c r="D8" i="12"/>
  <c r="E8" i="12"/>
  <c r="A9" i="12"/>
  <c r="B9" i="12"/>
  <c r="C9" i="12"/>
  <c r="D9" i="12"/>
  <c r="E9" i="12"/>
  <c r="A10" i="12"/>
  <c r="B10" i="12"/>
  <c r="C10" i="12"/>
  <c r="D10" i="12"/>
  <c r="E10" i="12"/>
  <c r="A11" i="12"/>
  <c r="B11" i="12"/>
  <c r="C11" i="12"/>
  <c r="D11" i="12"/>
  <c r="E11" i="12"/>
  <c r="A12" i="12"/>
  <c r="B12" i="12"/>
  <c r="C12" i="12"/>
  <c r="D12" i="12"/>
  <c r="E12" i="12"/>
  <c r="A13" i="12"/>
  <c r="B13" i="12"/>
  <c r="C13" i="12"/>
  <c r="D13" i="12"/>
  <c r="E13" i="12"/>
  <c r="A14" i="12"/>
  <c r="B14" i="12"/>
  <c r="C14" i="12"/>
  <c r="D14" i="12"/>
  <c r="E14" i="12"/>
  <c r="A15" i="12"/>
  <c r="B15" i="12"/>
  <c r="C15" i="12"/>
  <c r="D15" i="12"/>
  <c r="E15" i="12"/>
  <c r="A16" i="12"/>
  <c r="B16" i="12"/>
  <c r="C16" i="12"/>
  <c r="D16" i="12"/>
  <c r="E16" i="12"/>
  <c r="A17" i="12"/>
  <c r="B17" i="12"/>
  <c r="C17" i="12"/>
  <c r="D17" i="12"/>
  <c r="E17" i="12"/>
  <c r="A18" i="12"/>
  <c r="B18" i="12"/>
  <c r="C18" i="12"/>
  <c r="D18" i="12"/>
  <c r="E18" i="12"/>
  <c r="A19" i="12"/>
  <c r="B19" i="12"/>
  <c r="C19" i="12"/>
  <c r="D19" i="12"/>
  <c r="E19" i="12"/>
  <c r="A20" i="12"/>
  <c r="B20" i="12"/>
  <c r="C20" i="12"/>
  <c r="D20" i="12"/>
  <c r="E20" i="12"/>
  <c r="A21" i="12"/>
  <c r="B21" i="12"/>
  <c r="C21" i="12"/>
  <c r="D21" i="12"/>
  <c r="E21" i="12"/>
  <c r="A22" i="12"/>
  <c r="B22" i="12"/>
  <c r="C22" i="12"/>
  <c r="D22" i="12"/>
  <c r="E22" i="12"/>
  <c r="A90" i="12"/>
  <c r="B90" i="12"/>
  <c r="C90" i="12"/>
  <c r="D90" i="12"/>
  <c r="E90" i="12"/>
  <c r="A65" i="12"/>
  <c r="B65" i="12"/>
  <c r="C65" i="12"/>
  <c r="D65" i="12"/>
  <c r="E65" i="12"/>
  <c r="A66" i="12"/>
  <c r="B66" i="12"/>
  <c r="C66" i="12"/>
  <c r="D66" i="12"/>
  <c r="E66" i="12"/>
  <c r="A67" i="12"/>
  <c r="B67" i="12"/>
  <c r="C67" i="12"/>
  <c r="D67" i="12"/>
  <c r="E67" i="12"/>
  <c r="A68" i="12"/>
  <c r="B68" i="12"/>
  <c r="C68" i="12"/>
  <c r="D68" i="12"/>
  <c r="E68" i="12"/>
  <c r="A69" i="12"/>
  <c r="B69" i="12"/>
  <c r="C69" i="12"/>
  <c r="D69" i="12"/>
  <c r="E69" i="12"/>
  <c r="A70" i="12"/>
  <c r="B70" i="12"/>
  <c r="C70" i="12"/>
  <c r="D70" i="12"/>
  <c r="E70" i="12"/>
  <c r="A71" i="12"/>
  <c r="B71" i="12"/>
  <c r="C71" i="12"/>
  <c r="D71" i="12"/>
  <c r="E71" i="12"/>
  <c r="A72" i="12"/>
  <c r="B72" i="12"/>
  <c r="C72" i="12"/>
  <c r="D72" i="12"/>
  <c r="E72" i="12"/>
  <c r="A73" i="12"/>
  <c r="B73" i="12"/>
  <c r="C73" i="12"/>
  <c r="D73" i="12"/>
  <c r="E73" i="12"/>
  <c r="A74" i="12"/>
  <c r="B74" i="12"/>
  <c r="C74" i="12"/>
  <c r="D74" i="12"/>
  <c r="E74" i="12"/>
  <c r="A75" i="12"/>
  <c r="B75" i="12"/>
  <c r="C75" i="12"/>
  <c r="D75" i="12"/>
  <c r="E75" i="12"/>
  <c r="A76" i="12"/>
  <c r="B76" i="12"/>
  <c r="C76" i="12"/>
  <c r="D76" i="12"/>
  <c r="E76" i="12"/>
  <c r="A77" i="12"/>
  <c r="B77" i="12"/>
  <c r="C77" i="12"/>
  <c r="D77" i="12"/>
  <c r="E77" i="12"/>
  <c r="A78" i="12"/>
  <c r="B78" i="12"/>
  <c r="C78" i="12"/>
  <c r="D78" i="12"/>
  <c r="E78" i="12"/>
  <c r="A79" i="12"/>
  <c r="B79" i="12"/>
  <c r="C79" i="12"/>
  <c r="D79" i="12"/>
  <c r="E79" i="12"/>
  <c r="A80" i="12"/>
  <c r="B80" i="12"/>
  <c r="C80" i="12"/>
  <c r="D80" i="12"/>
  <c r="E80" i="12"/>
  <c r="A81" i="12"/>
  <c r="B81" i="12"/>
  <c r="C81" i="12"/>
  <c r="D81" i="12"/>
  <c r="E81" i="12"/>
  <c r="A82" i="12"/>
  <c r="B82" i="12"/>
  <c r="C82" i="12"/>
  <c r="D82" i="12"/>
  <c r="E82" i="12"/>
  <c r="A83" i="12"/>
  <c r="B83" i="12"/>
  <c r="C83" i="12"/>
  <c r="D83" i="12"/>
  <c r="E83" i="12"/>
  <c r="A84" i="12"/>
  <c r="B84" i="12"/>
  <c r="C84" i="12"/>
  <c r="D84" i="12"/>
  <c r="E84" i="12"/>
  <c r="A85" i="12"/>
  <c r="B85" i="12"/>
  <c r="C85" i="12"/>
  <c r="D85" i="12"/>
  <c r="E85" i="12"/>
  <c r="A86" i="12"/>
  <c r="B86" i="12"/>
  <c r="C86" i="12"/>
  <c r="D86" i="12"/>
  <c r="E86" i="12"/>
  <c r="A87" i="12"/>
  <c r="B87" i="12"/>
  <c r="C87" i="12"/>
  <c r="D87" i="12"/>
  <c r="E87" i="12"/>
  <c r="A88" i="12"/>
  <c r="B88" i="12"/>
  <c r="C88" i="12"/>
  <c r="D88" i="12"/>
  <c r="E88" i="12"/>
  <c r="A89" i="12"/>
  <c r="B89" i="12"/>
  <c r="C89" i="12"/>
  <c r="D89" i="12"/>
  <c r="E89" i="12"/>
  <c r="W133" i="3" l="1"/>
  <c r="X133" i="3" s="1"/>
  <c r="Q139" i="3"/>
  <c r="P139" i="3" s="1"/>
  <c r="Q133" i="3"/>
  <c r="P133" i="3" s="1"/>
  <c r="W139" i="3"/>
  <c r="X139" i="3" s="1"/>
  <c r="D155" i="2"/>
  <c r="C155" i="2" s="1"/>
  <c r="D136" i="2"/>
  <c r="C136" i="2" s="1"/>
  <c r="D158" i="2"/>
  <c r="C158" i="2" s="1"/>
  <c r="Q103" i="3"/>
  <c r="P103" i="3" s="1"/>
  <c r="Q114" i="3"/>
  <c r="P114" i="3" s="1"/>
  <c r="W103" i="3"/>
  <c r="X103" i="3" s="1"/>
  <c r="Q111" i="3"/>
  <c r="P111" i="3" s="1"/>
  <c r="J133" i="2"/>
  <c r="K133" i="2" s="1"/>
  <c r="J136" i="2"/>
  <c r="K136" i="2" s="1"/>
  <c r="D133" i="2"/>
  <c r="C133" i="2" s="1"/>
  <c r="J111" i="2"/>
  <c r="K111" i="2" s="1"/>
  <c r="D114" i="2"/>
  <c r="C114" i="2" s="1"/>
  <c r="D111" i="2"/>
  <c r="C111" i="2" s="1"/>
  <c r="D100" i="2"/>
  <c r="C100" i="2" s="1"/>
  <c r="D106" i="2"/>
  <c r="C106" i="2" s="1"/>
  <c r="AD7" i="2"/>
  <c r="AC7" i="2" s="1"/>
  <c r="AD10" i="2"/>
  <c r="AC10" i="2" s="1"/>
  <c r="AD40" i="2"/>
  <c r="AC40" i="2" s="1"/>
  <c r="AD73" i="3"/>
  <c r="AC73" i="3" s="1"/>
  <c r="J114" i="3"/>
  <c r="K114" i="3" s="1"/>
  <c r="D122" i="3"/>
  <c r="C122" i="3" s="1"/>
  <c r="D133" i="3"/>
  <c r="C133" i="3" s="1"/>
  <c r="AJ10" i="2"/>
  <c r="AK10" i="2" s="1"/>
  <c r="AJ40" i="2"/>
  <c r="AK40" i="2" s="1"/>
  <c r="AD46" i="2"/>
  <c r="AC46" i="2" s="1"/>
  <c r="AJ73" i="3"/>
  <c r="AK73" i="3" s="1"/>
  <c r="D103" i="3"/>
  <c r="C103" i="3" s="1"/>
  <c r="D111" i="3"/>
  <c r="C111" i="3" s="1"/>
  <c r="J122" i="3"/>
  <c r="K122" i="3" s="1"/>
  <c r="H120" i="3" s="1"/>
  <c r="D128" i="3"/>
  <c r="C128" i="3" s="1"/>
  <c r="D139" i="3"/>
  <c r="C139" i="3" s="1"/>
  <c r="AD21" i="2"/>
  <c r="AC21" i="2" s="1"/>
  <c r="AD29" i="2"/>
  <c r="AC29" i="2" s="1"/>
  <c r="AD10" i="3"/>
  <c r="AC10" i="3" s="1"/>
  <c r="AD21" i="3"/>
  <c r="AC21" i="3" s="1"/>
  <c r="AJ32" i="3"/>
  <c r="AK32" i="3" s="1"/>
  <c r="AJ65" i="3"/>
  <c r="AK65" i="3" s="1"/>
  <c r="AD84" i="3"/>
  <c r="AC84" i="3" s="1"/>
  <c r="AD18" i="2"/>
  <c r="AC18" i="2" s="1"/>
  <c r="AJ18" i="2"/>
  <c r="AK18" i="2" s="1"/>
  <c r="AJ10" i="3"/>
  <c r="AK10" i="3" s="1"/>
  <c r="AD18" i="3"/>
  <c r="AC18" i="3" s="1"/>
  <c r="AD29" i="3"/>
  <c r="AC29" i="3" s="1"/>
  <c r="AD62" i="3"/>
  <c r="AC62" i="3" s="1"/>
  <c r="AD90" i="3"/>
  <c r="AC90" i="3" s="1"/>
  <c r="Q54" i="2"/>
  <c r="P54" i="2" s="1"/>
  <c r="Q73" i="2"/>
  <c r="P73" i="2" s="1"/>
  <c r="W84" i="2"/>
  <c r="X84" i="2" s="1"/>
  <c r="Q90" i="2"/>
  <c r="P90" i="2" s="1"/>
  <c r="AD40" i="3"/>
  <c r="AC40" i="3" s="1"/>
  <c r="Q79" i="2"/>
  <c r="P79" i="2" s="1"/>
  <c r="AJ40" i="3"/>
  <c r="AK40" i="3" s="1"/>
  <c r="AD54" i="3"/>
  <c r="AC54" i="3" s="1"/>
  <c r="W76" i="2"/>
  <c r="X76" i="2" s="1"/>
  <c r="Q84" i="2"/>
  <c r="P84" i="2" s="1"/>
  <c r="AD43" i="3"/>
  <c r="AC43" i="3" s="1"/>
  <c r="W24" i="2"/>
  <c r="X24" i="2" s="1"/>
  <c r="Q21" i="2"/>
  <c r="P21" i="2" s="1"/>
  <c r="W10" i="2"/>
  <c r="X10" i="2" s="1"/>
  <c r="Q7" i="2"/>
  <c r="P7" i="2" s="1"/>
  <c r="Q24" i="3"/>
  <c r="P24" i="3" s="1"/>
  <c r="W62" i="2"/>
  <c r="X62" i="2" s="1"/>
  <c r="Q18" i="3"/>
  <c r="P18" i="3" s="1"/>
  <c r="W29" i="3"/>
  <c r="X29" i="3" s="1"/>
  <c r="W29" i="2"/>
  <c r="X29" i="2" s="1"/>
  <c r="D10" i="3"/>
  <c r="C10" i="3" s="1"/>
  <c r="Q43" i="2"/>
  <c r="P43" i="2" s="1"/>
  <c r="Q38" i="2" s="1"/>
  <c r="D7" i="3"/>
  <c r="C7" i="3" s="1"/>
  <c r="Q32" i="2"/>
  <c r="P32" i="2" s="1"/>
  <c r="D76" i="3"/>
  <c r="C76" i="3" s="1"/>
  <c r="J21" i="2"/>
  <c r="K21" i="2" s="1"/>
  <c r="D24" i="3"/>
  <c r="C24" i="3" s="1"/>
  <c r="J35" i="3"/>
  <c r="K35" i="3" s="1"/>
  <c r="D43" i="3"/>
  <c r="C43" i="3" s="1"/>
  <c r="Q10" i="3"/>
  <c r="P10" i="3" s="1"/>
  <c r="D62" i="3"/>
  <c r="C62" i="3" s="1"/>
  <c r="D73" i="3"/>
  <c r="C73" i="3" s="1"/>
  <c r="J87" i="3"/>
  <c r="K87" i="3" s="1"/>
  <c r="D18" i="3"/>
  <c r="C18" i="3" s="1"/>
  <c r="D18" i="2"/>
  <c r="C18" i="2" s="1"/>
  <c r="D21" i="3"/>
  <c r="C21" i="3" s="1"/>
  <c r="D32" i="3"/>
  <c r="C32" i="3" s="1"/>
  <c r="J43" i="3"/>
  <c r="K43" i="3" s="1"/>
  <c r="Q7" i="3"/>
  <c r="P7" i="3" s="1"/>
  <c r="J73" i="3"/>
  <c r="K73" i="3" s="1"/>
  <c r="D84" i="3"/>
  <c r="C84" i="3" s="1"/>
  <c r="J51" i="3"/>
  <c r="K51" i="3" s="1"/>
  <c r="D54" i="3"/>
  <c r="C54" i="3" s="1"/>
  <c r="D32" i="2"/>
  <c r="C32" i="2" s="1"/>
  <c r="C26" i="4"/>
  <c r="O71" i="1" s="1"/>
  <c r="C11" i="4"/>
  <c r="I11" i="4"/>
  <c r="F70" i="1" s="1"/>
  <c r="D51" i="3"/>
  <c r="C51" i="3" s="1"/>
  <c r="D65" i="3"/>
  <c r="C65" i="3" s="1"/>
  <c r="D79" i="3"/>
  <c r="C79" i="3" s="1"/>
  <c r="I26" i="4"/>
  <c r="O72" i="1" s="1"/>
  <c r="V163" i="3"/>
  <c r="R163" i="3"/>
  <c r="V162" i="3"/>
  <c r="R162" i="3"/>
  <c r="Q161" i="3" s="1"/>
  <c r="V161" i="3"/>
  <c r="R161" i="3"/>
  <c r="V160" i="3"/>
  <c r="R160" i="3"/>
  <c r="V159" i="3"/>
  <c r="R159" i="3"/>
  <c r="V158" i="3"/>
  <c r="W158" i="3" s="1"/>
  <c r="R158" i="3"/>
  <c r="V157" i="3"/>
  <c r="R157" i="3"/>
  <c r="V156" i="3"/>
  <c r="R156" i="3"/>
  <c r="V155" i="3"/>
  <c r="R155" i="3"/>
  <c r="Q155" i="3"/>
  <c r="H16" i="4"/>
  <c r="D16" i="4"/>
  <c r="H15" i="4"/>
  <c r="D15" i="4"/>
  <c r="H14" i="4"/>
  <c r="D14" i="4"/>
  <c r="B64" i="13"/>
  <c r="C64" i="13"/>
  <c r="B8" i="4"/>
  <c r="W155" i="3" l="1"/>
  <c r="Q158" i="3"/>
  <c r="J41" i="4"/>
  <c r="F69" i="1"/>
  <c r="C14" i="4"/>
  <c r="F75" i="1" s="1"/>
  <c r="I14" i="4"/>
  <c r="F76" i="1" s="1"/>
  <c r="W161" i="3"/>
  <c r="O52" i="4"/>
  <c r="R40" i="1" l="1"/>
  <c r="L82" i="3" s="1"/>
  <c r="B40" i="1"/>
  <c r="L27" i="3" s="1"/>
  <c r="L28" i="3" s="1"/>
  <c r="B54" i="1"/>
  <c r="AL38" i="3" s="1"/>
  <c r="B52" i="1"/>
  <c r="L49" i="3" s="1"/>
  <c r="B48" i="1"/>
  <c r="L38" i="3" s="1"/>
  <c r="B44" i="1"/>
  <c r="AB27" i="3" s="1"/>
  <c r="R54" i="1"/>
  <c r="AL82" i="3" s="1"/>
  <c r="B36" i="1"/>
  <c r="L16" i="3" s="1"/>
  <c r="B32" i="1"/>
  <c r="L5" i="3" s="1"/>
  <c r="B28" i="1"/>
  <c r="AB5" i="3" s="1"/>
  <c r="R52" i="1"/>
  <c r="Y27" i="3" s="1"/>
  <c r="R50" i="1"/>
  <c r="O27" i="3" s="1"/>
  <c r="O28" i="3" s="1"/>
  <c r="R48" i="1"/>
  <c r="Y16" i="3" s="1"/>
  <c r="R46" i="1"/>
  <c r="O16" i="3" s="1"/>
  <c r="R44" i="1"/>
  <c r="Y5" i="3" s="1"/>
  <c r="R42" i="1"/>
  <c r="O5" i="3" s="1"/>
  <c r="R32" i="1"/>
  <c r="L60" i="3" s="1"/>
  <c r="R38" i="1"/>
  <c r="B82" i="3" s="1"/>
  <c r="B83" i="3" s="1"/>
  <c r="R36" i="1"/>
  <c r="L71" i="3" s="1"/>
  <c r="R34" i="1"/>
  <c r="B71" i="3" s="1"/>
  <c r="R30" i="1"/>
  <c r="B60" i="3" s="1"/>
  <c r="B50" i="1"/>
  <c r="B49" i="3" s="1"/>
  <c r="B46" i="1"/>
  <c r="B38" i="3" s="1"/>
  <c r="B38" i="1"/>
  <c r="B27" i="3" s="1"/>
  <c r="B34" i="1"/>
  <c r="B16" i="3" s="1"/>
  <c r="R28" i="1"/>
  <c r="AB49" i="3" s="1"/>
  <c r="B30" i="1"/>
  <c r="B5" i="3" s="1"/>
  <c r="I10" i="2"/>
  <c r="I11" i="2"/>
  <c r="I7" i="2"/>
  <c r="I8" i="2"/>
  <c r="I9" i="2"/>
  <c r="E10" i="2"/>
  <c r="E11" i="2"/>
  <c r="E7" i="2"/>
  <c r="E8" i="2"/>
  <c r="E9" i="2"/>
  <c r="X150" i="3"/>
  <c r="P150" i="3"/>
  <c r="X84" i="3"/>
  <c r="X87" i="3"/>
  <c r="X90" i="3"/>
  <c r="P84" i="3"/>
  <c r="P87" i="3"/>
  <c r="P90" i="3"/>
  <c r="B22" i="1"/>
  <c r="Y38" i="2" s="1"/>
  <c r="Y39" i="2" s="1"/>
  <c r="R22" i="1"/>
  <c r="Y82" i="2" s="1"/>
  <c r="R10" i="1"/>
  <c r="Y60" i="2" s="1"/>
  <c r="I13" i="2"/>
  <c r="I14" i="2"/>
  <c r="I15" i="2"/>
  <c r="I12" i="2"/>
  <c r="E12" i="2"/>
  <c r="E13" i="2"/>
  <c r="E14" i="2"/>
  <c r="E15" i="2"/>
  <c r="B4" i="1"/>
  <c r="B5" i="2" s="1"/>
  <c r="B6" i="1"/>
  <c r="L5" i="2" s="1"/>
  <c r="B10" i="1"/>
  <c r="Y16" i="2" s="1"/>
  <c r="R4" i="1"/>
  <c r="R6" i="1"/>
  <c r="L16" i="2" s="1"/>
  <c r="B16" i="1"/>
  <c r="Y27" i="2" s="1"/>
  <c r="R18" i="1"/>
  <c r="R20" i="1"/>
  <c r="L27" i="2" s="1"/>
  <c r="B2" i="1"/>
  <c r="B8" i="1"/>
  <c r="O16" i="2" s="1"/>
  <c r="B14" i="1"/>
  <c r="O27" i="2" s="1"/>
  <c r="B20" i="1"/>
  <c r="O38" i="2" s="1"/>
  <c r="O39" i="2" s="1"/>
  <c r="R16" i="1"/>
  <c r="Y71" i="2" s="1"/>
  <c r="R2" i="1"/>
  <c r="O49" i="2" s="1"/>
  <c r="R8" i="1"/>
  <c r="O60" i="2" s="1"/>
  <c r="R14" i="1"/>
  <c r="O71" i="2" s="1"/>
  <c r="R152" i="1"/>
  <c r="M5" i="7" s="1"/>
  <c r="W27" i="7" s="1"/>
  <c r="B132" i="1"/>
  <c r="J35" i="6" s="1"/>
  <c r="X16" i="6" s="1"/>
  <c r="R94" i="1"/>
  <c r="J26" i="5" s="1"/>
  <c r="R92" i="1"/>
  <c r="B26" i="5" s="1"/>
  <c r="W17" i="5" s="1"/>
  <c r="R72" i="1"/>
  <c r="J26" i="4" s="1"/>
  <c r="X15" i="4"/>
  <c r="J8" i="4"/>
  <c r="J10" i="4" s="1"/>
  <c r="A23" i="12"/>
  <c r="B23" i="12"/>
  <c r="C23" i="12"/>
  <c r="D23" i="12"/>
  <c r="E23" i="12"/>
  <c r="A56" i="12"/>
  <c r="B56" i="12"/>
  <c r="C56" i="12"/>
  <c r="D56" i="12"/>
  <c r="E56" i="12"/>
  <c r="S182" i="1"/>
  <c r="R182" i="1"/>
  <c r="U14" i="7" s="1"/>
  <c r="S178" i="1"/>
  <c r="R178" i="1"/>
  <c r="J41" i="7" s="1"/>
  <c r="X21" i="7" s="1"/>
  <c r="S176" i="1"/>
  <c r="R176" i="1"/>
  <c r="B41" i="7" s="1"/>
  <c r="B43" i="7" s="1"/>
  <c r="S174" i="1"/>
  <c r="R174" i="1"/>
  <c r="J38" i="7" s="1"/>
  <c r="X20" i="7" s="1"/>
  <c r="S172" i="1"/>
  <c r="R172" i="1"/>
  <c r="B38" i="7" s="1"/>
  <c r="S170" i="1"/>
  <c r="R170" i="1"/>
  <c r="J35" i="7" s="1"/>
  <c r="S168" i="1"/>
  <c r="R168" i="1"/>
  <c r="B35" i="7" s="1"/>
  <c r="S166" i="1"/>
  <c r="R166" i="1"/>
  <c r="J32" i="7" s="1"/>
  <c r="X18" i="7" s="1"/>
  <c r="S164" i="1"/>
  <c r="R164" i="1"/>
  <c r="B32" i="7" s="1"/>
  <c r="W18" i="7" s="1"/>
  <c r="S162" i="1"/>
  <c r="R162" i="1"/>
  <c r="J29" i="7" s="1"/>
  <c r="J31" i="7" s="1"/>
  <c r="S160" i="1"/>
  <c r="R160" i="1"/>
  <c r="B29" i="7" s="1"/>
  <c r="B31" i="7" s="1"/>
  <c r="S158" i="1"/>
  <c r="R158" i="1"/>
  <c r="J26" i="7" s="1"/>
  <c r="X16" i="7" s="1"/>
  <c r="S156" i="1"/>
  <c r="R156" i="1"/>
  <c r="B26" i="7" s="1"/>
  <c r="W16" i="7" s="1"/>
  <c r="S152" i="1"/>
  <c r="S146" i="1"/>
  <c r="R146" i="1"/>
  <c r="J53" i="6" s="1"/>
  <c r="J55" i="6" s="1"/>
  <c r="S144" i="1"/>
  <c r="R144" i="1"/>
  <c r="J26" i="6" s="1"/>
  <c r="X14" i="6" s="1"/>
  <c r="S142" i="1"/>
  <c r="R142" i="1"/>
  <c r="B26" i="6" s="1"/>
  <c r="W14" i="6" s="1"/>
  <c r="S140" i="1"/>
  <c r="R140" i="1"/>
  <c r="J23" i="6" s="1"/>
  <c r="J25" i="6" s="1"/>
  <c r="S138" i="1"/>
  <c r="R138" i="1"/>
  <c r="B23" i="6" s="1"/>
  <c r="S136" i="1"/>
  <c r="R136" i="1"/>
  <c r="B50" i="6" s="1"/>
  <c r="W21" i="6" s="1"/>
  <c r="S132" i="1"/>
  <c r="R132" i="1"/>
  <c r="J47" i="6" s="1"/>
  <c r="J49" i="6" s="1"/>
  <c r="S130" i="1"/>
  <c r="R130" i="1"/>
  <c r="J20" i="6" s="1"/>
  <c r="J22" i="6" s="1"/>
  <c r="S128" i="1"/>
  <c r="R128" i="1"/>
  <c r="B20" i="6" s="1"/>
  <c r="W11" i="6" s="1"/>
  <c r="S126" i="1"/>
  <c r="R126" i="1"/>
  <c r="J17" i="6" s="1"/>
  <c r="S124" i="1"/>
  <c r="R124" i="1"/>
  <c r="B17" i="6" s="1"/>
  <c r="W10" i="6" s="1"/>
  <c r="S122" i="1"/>
  <c r="R122" i="1"/>
  <c r="B44" i="6" s="1"/>
  <c r="B46" i="6" s="1"/>
  <c r="S118" i="1"/>
  <c r="R118" i="1"/>
  <c r="U14" i="5" s="1"/>
  <c r="S114" i="1"/>
  <c r="R114" i="1"/>
  <c r="J41" i="5" s="1"/>
  <c r="J43" i="5" s="1"/>
  <c r="S112" i="1"/>
  <c r="R112" i="1"/>
  <c r="B41" i="5" s="1"/>
  <c r="S110" i="1"/>
  <c r="R110" i="1"/>
  <c r="J38" i="5" s="1"/>
  <c r="S108" i="1"/>
  <c r="R108" i="1"/>
  <c r="B38" i="5" s="1"/>
  <c r="S106" i="1"/>
  <c r="R106" i="1"/>
  <c r="J35" i="5" s="1"/>
  <c r="S104" i="1"/>
  <c r="R104" i="1"/>
  <c r="B35" i="5" s="1"/>
  <c r="W20" i="5" s="1"/>
  <c r="S102" i="1"/>
  <c r="R102" i="1"/>
  <c r="J32" i="5" s="1"/>
  <c r="S100" i="1"/>
  <c r="R100" i="1"/>
  <c r="B32" i="5" s="1"/>
  <c r="S98" i="1"/>
  <c r="R98" i="1"/>
  <c r="J29" i="5" s="1"/>
  <c r="S96" i="1"/>
  <c r="R96" i="1"/>
  <c r="B29" i="5" s="1"/>
  <c r="B31" i="5" s="1"/>
  <c r="S94" i="1"/>
  <c r="S92" i="1"/>
  <c r="S88" i="1"/>
  <c r="R88" i="1"/>
  <c r="M5" i="5" s="1"/>
  <c r="S82" i="1"/>
  <c r="R82" i="1"/>
  <c r="U14" i="4" s="1"/>
  <c r="U16" i="4" s="1"/>
  <c r="S80" i="1"/>
  <c r="R80" i="1"/>
  <c r="J32" i="4" s="1"/>
  <c r="S78" i="1"/>
  <c r="R78" i="1"/>
  <c r="B32" i="4" s="1"/>
  <c r="S76" i="1"/>
  <c r="R76" i="1"/>
  <c r="J29" i="4" s="1"/>
  <c r="S74" i="1"/>
  <c r="R74" i="1"/>
  <c r="B29" i="4" s="1"/>
  <c r="S72" i="1"/>
  <c r="U8" i="4"/>
  <c r="J23" i="4"/>
  <c r="B23" i="4"/>
  <c r="J20" i="4"/>
  <c r="J22" i="4" s="1"/>
  <c r="B20" i="4"/>
  <c r="S58" i="1"/>
  <c r="R58" i="1"/>
  <c r="M5" i="4" s="1"/>
  <c r="C182" i="1"/>
  <c r="B182" i="1"/>
  <c r="J23" i="7" s="1"/>
  <c r="J25" i="7" s="1"/>
  <c r="C180" i="1"/>
  <c r="B180" i="1"/>
  <c r="B23" i="7" s="1"/>
  <c r="C178" i="1"/>
  <c r="B178" i="1"/>
  <c r="J20" i="7" s="1"/>
  <c r="X13" i="7" s="1"/>
  <c r="C176" i="1"/>
  <c r="B176" i="1"/>
  <c r="B20" i="7" s="1"/>
  <c r="C174" i="1"/>
  <c r="B174" i="1"/>
  <c r="J17" i="7" s="1"/>
  <c r="X12" i="7" s="1"/>
  <c r="C172" i="1"/>
  <c r="B172" i="1"/>
  <c r="B17" i="7" s="1"/>
  <c r="B19" i="7" s="1"/>
  <c r="C170" i="1"/>
  <c r="B170" i="1"/>
  <c r="J14" i="7" s="1"/>
  <c r="X11" i="7" s="1"/>
  <c r="C168" i="1"/>
  <c r="B168" i="1"/>
  <c r="B14" i="7" s="1"/>
  <c r="C166" i="1"/>
  <c r="B166" i="1"/>
  <c r="J11" i="7" s="1"/>
  <c r="C164" i="1"/>
  <c r="B164" i="1"/>
  <c r="B11" i="7" s="1"/>
  <c r="B13" i="7" s="1"/>
  <c r="C162" i="1"/>
  <c r="B162" i="1"/>
  <c r="J8" i="7" s="1"/>
  <c r="J10" i="7" s="1"/>
  <c r="C160" i="1"/>
  <c r="B160" i="1"/>
  <c r="B8" i="7" s="1"/>
  <c r="W8" i="7" s="1"/>
  <c r="C158" i="1"/>
  <c r="B158" i="1"/>
  <c r="J5" i="7" s="1"/>
  <c r="J7" i="7" s="1"/>
  <c r="C156" i="1"/>
  <c r="B156" i="1"/>
  <c r="B5" i="7" s="1"/>
  <c r="C152" i="1"/>
  <c r="B152" i="1"/>
  <c r="B47" i="7" s="1"/>
  <c r="W23" i="7" s="1"/>
  <c r="C146" i="1"/>
  <c r="B146" i="1"/>
  <c r="J41" i="6" s="1"/>
  <c r="J43" i="6" s="1"/>
  <c r="C144" i="1"/>
  <c r="B144" i="1"/>
  <c r="J14" i="6" s="1"/>
  <c r="J16" i="6" s="1"/>
  <c r="C142" i="1"/>
  <c r="B142" i="1"/>
  <c r="B14" i="6" s="1"/>
  <c r="C140" i="1"/>
  <c r="B140" i="1"/>
  <c r="J11" i="6" s="1"/>
  <c r="X8" i="6" s="1"/>
  <c r="C138" i="1"/>
  <c r="B138" i="1"/>
  <c r="B11" i="6" s="1"/>
  <c r="B13" i="6" s="1"/>
  <c r="C136" i="1"/>
  <c r="B136" i="1"/>
  <c r="B38" i="6" s="1"/>
  <c r="W17" i="6" s="1"/>
  <c r="C132" i="1"/>
  <c r="C130" i="1"/>
  <c r="B130" i="1"/>
  <c r="J8" i="6" s="1"/>
  <c r="C128" i="1"/>
  <c r="B128" i="1"/>
  <c r="B8" i="6" s="1"/>
  <c r="C126" i="1"/>
  <c r="B126" i="1"/>
  <c r="J5" i="6" s="1"/>
  <c r="C124" i="1"/>
  <c r="B124" i="1"/>
  <c r="B5" i="6" s="1"/>
  <c r="W5" i="6" s="1"/>
  <c r="C122" i="1"/>
  <c r="B122" i="1"/>
  <c r="B32" i="6" s="1"/>
  <c r="B34" i="6" s="1"/>
  <c r="C118" i="1"/>
  <c r="B118" i="1"/>
  <c r="J23" i="5" s="1"/>
  <c r="J25" i="5" s="1"/>
  <c r="C116" i="1"/>
  <c r="B116" i="1"/>
  <c r="B23" i="5" s="1"/>
  <c r="B25" i="5" s="1"/>
  <c r="C114" i="1"/>
  <c r="B114" i="1"/>
  <c r="J20" i="5" s="1"/>
  <c r="C112" i="1"/>
  <c r="B112" i="1"/>
  <c r="B20" i="5" s="1"/>
  <c r="C110" i="1"/>
  <c r="B110" i="1"/>
  <c r="J17" i="5" s="1"/>
  <c r="C108" i="1"/>
  <c r="B108" i="1"/>
  <c r="B17" i="5" s="1"/>
  <c r="C106" i="1"/>
  <c r="B106" i="1"/>
  <c r="J14" i="5" s="1"/>
  <c r="X12" i="5" s="1"/>
  <c r="C104" i="1"/>
  <c r="B104" i="1"/>
  <c r="B14" i="5" s="1"/>
  <c r="C102" i="1"/>
  <c r="B102" i="1"/>
  <c r="J11" i="5" s="1"/>
  <c r="C100" i="1"/>
  <c r="B100" i="1"/>
  <c r="B11" i="5" s="1"/>
  <c r="C98" i="1"/>
  <c r="B98" i="1"/>
  <c r="J8" i="5" s="1"/>
  <c r="X10" i="5" s="1"/>
  <c r="C96" i="1"/>
  <c r="B96" i="1"/>
  <c r="B8" i="5" s="1"/>
  <c r="C94" i="1"/>
  <c r="B94" i="1"/>
  <c r="J5" i="5" s="1"/>
  <c r="C92" i="1"/>
  <c r="B92" i="1"/>
  <c r="B5" i="5" s="1"/>
  <c r="C88" i="1"/>
  <c r="B88" i="1"/>
  <c r="B47" i="5" s="1"/>
  <c r="C82" i="1"/>
  <c r="B82" i="1"/>
  <c r="J47" i="4" s="1"/>
  <c r="C80" i="1"/>
  <c r="B80" i="1"/>
  <c r="J17" i="4" s="1"/>
  <c r="C78" i="1"/>
  <c r="B78" i="1"/>
  <c r="B17" i="4" s="1"/>
  <c r="C76" i="1"/>
  <c r="B76" i="1"/>
  <c r="J14" i="4" s="1"/>
  <c r="C74" i="1"/>
  <c r="B74" i="1"/>
  <c r="C72" i="1"/>
  <c r="B72" i="1"/>
  <c r="B44" i="4" s="1"/>
  <c r="J5" i="4"/>
  <c r="B5" i="4"/>
  <c r="C58" i="1"/>
  <c r="B58" i="1"/>
  <c r="B38" i="4" s="1"/>
  <c r="B44" i="13"/>
  <c r="AH65" i="9"/>
  <c r="A191" i="12"/>
  <c r="B191" i="12"/>
  <c r="C191" i="12"/>
  <c r="D191" i="12"/>
  <c r="E191" i="12"/>
  <c r="A192" i="12"/>
  <c r="B192" i="12"/>
  <c r="C192" i="12"/>
  <c r="D192" i="12"/>
  <c r="E192" i="12"/>
  <c r="A193" i="12"/>
  <c r="B193" i="12"/>
  <c r="C193" i="12"/>
  <c r="D193" i="12"/>
  <c r="E193" i="12"/>
  <c r="A194" i="12"/>
  <c r="B194" i="12"/>
  <c r="C194" i="12"/>
  <c r="D194" i="12"/>
  <c r="E194" i="12"/>
  <c r="A158" i="12"/>
  <c r="B158" i="12"/>
  <c r="C158" i="12"/>
  <c r="D158" i="12"/>
  <c r="E158" i="12"/>
  <c r="A126" i="12"/>
  <c r="B126" i="12"/>
  <c r="C126" i="12"/>
  <c r="D126" i="12"/>
  <c r="E126" i="12"/>
  <c r="A127" i="12"/>
  <c r="B127" i="12"/>
  <c r="C127" i="12"/>
  <c r="D127" i="12"/>
  <c r="E127" i="12"/>
  <c r="A128" i="12"/>
  <c r="B128" i="12"/>
  <c r="C128" i="12"/>
  <c r="D128" i="12"/>
  <c r="E128" i="12"/>
  <c r="A129" i="12"/>
  <c r="B129" i="12"/>
  <c r="C129" i="12"/>
  <c r="D129" i="12"/>
  <c r="E129" i="12"/>
  <c r="A91" i="12"/>
  <c r="B91" i="12"/>
  <c r="C91" i="12"/>
  <c r="D91" i="12"/>
  <c r="E91" i="12"/>
  <c r="A92" i="12"/>
  <c r="A93" i="12"/>
  <c r="B93" i="12"/>
  <c r="C93" i="12"/>
  <c r="D93" i="12"/>
  <c r="E93" i="12"/>
  <c r="A94" i="12"/>
  <c r="B94" i="12"/>
  <c r="C94" i="12"/>
  <c r="D94" i="12"/>
  <c r="E94" i="12"/>
  <c r="A57" i="12"/>
  <c r="B57" i="12"/>
  <c r="C57" i="12"/>
  <c r="D57" i="12"/>
  <c r="E57" i="12"/>
  <c r="A58" i="12"/>
  <c r="B58" i="12"/>
  <c r="C58" i="12"/>
  <c r="D58" i="12"/>
  <c r="E58" i="12"/>
  <c r="A59" i="12"/>
  <c r="B59" i="12"/>
  <c r="C59" i="12"/>
  <c r="D59" i="12"/>
  <c r="E59" i="12"/>
  <c r="A60" i="12"/>
  <c r="B60" i="12"/>
  <c r="C60" i="12"/>
  <c r="D60" i="12"/>
  <c r="E60" i="12"/>
  <c r="A61" i="12"/>
  <c r="B61" i="12"/>
  <c r="C61" i="12"/>
  <c r="D61" i="12"/>
  <c r="E61" i="12"/>
  <c r="A24" i="12"/>
  <c r="B24" i="12"/>
  <c r="C24" i="12"/>
  <c r="D24" i="12"/>
  <c r="E24" i="12"/>
  <c r="A25" i="12"/>
  <c r="B25" i="12"/>
  <c r="C25" i="12"/>
  <c r="D25" i="12"/>
  <c r="E25" i="12"/>
  <c r="A26" i="12"/>
  <c r="B26" i="12"/>
  <c r="C26" i="12"/>
  <c r="D26" i="12"/>
  <c r="E26" i="12"/>
  <c r="S42" i="13"/>
  <c r="S34" i="13"/>
  <c r="C50" i="13"/>
  <c r="B2" i="13"/>
  <c r="R2" i="13"/>
  <c r="B4" i="13"/>
  <c r="R4" i="13"/>
  <c r="B6" i="13"/>
  <c r="R6" i="13"/>
  <c r="B8" i="13"/>
  <c r="R8" i="13"/>
  <c r="B10" i="13"/>
  <c r="R10" i="13"/>
  <c r="B14" i="13"/>
  <c r="R14" i="13"/>
  <c r="B16" i="13"/>
  <c r="R16" i="13"/>
  <c r="R18" i="13"/>
  <c r="B20" i="13"/>
  <c r="R20" i="13"/>
  <c r="B22" i="13"/>
  <c r="R22" i="13"/>
  <c r="B28" i="13"/>
  <c r="R28" i="13"/>
  <c r="B30" i="13"/>
  <c r="R30" i="13"/>
  <c r="B32" i="13"/>
  <c r="R32" i="13"/>
  <c r="B34" i="13"/>
  <c r="R34" i="13"/>
  <c r="B36" i="13"/>
  <c r="R36" i="13"/>
  <c r="B38" i="13"/>
  <c r="R38" i="13"/>
  <c r="B40" i="13"/>
  <c r="R40" i="13"/>
  <c r="R42" i="13"/>
  <c r="R44" i="13"/>
  <c r="B46" i="13"/>
  <c r="R46" i="13"/>
  <c r="B48" i="13"/>
  <c r="R48" i="13"/>
  <c r="B50" i="13"/>
  <c r="R50" i="13"/>
  <c r="B52" i="13"/>
  <c r="R52" i="13"/>
  <c r="B54" i="13"/>
  <c r="R54" i="13"/>
  <c r="B58" i="13"/>
  <c r="C58" i="13"/>
  <c r="R58" i="13"/>
  <c r="S58" i="13"/>
  <c r="B60" i="13"/>
  <c r="C60" i="13"/>
  <c r="R60" i="13"/>
  <c r="S60" i="13"/>
  <c r="B62" i="13"/>
  <c r="C62" i="13"/>
  <c r="R62" i="13"/>
  <c r="S62" i="13"/>
  <c r="R64" i="13"/>
  <c r="S64" i="13"/>
  <c r="B66" i="13"/>
  <c r="C66" i="13"/>
  <c r="R66" i="13"/>
  <c r="S66" i="13"/>
  <c r="R68" i="13"/>
  <c r="S68" i="13"/>
  <c r="B68" i="13"/>
  <c r="C68" i="13"/>
  <c r="B72" i="13"/>
  <c r="C72" i="13"/>
  <c r="R72" i="13"/>
  <c r="S72" i="13"/>
  <c r="B74" i="13"/>
  <c r="C74" i="13"/>
  <c r="R74" i="13"/>
  <c r="S74" i="13"/>
  <c r="B76" i="13"/>
  <c r="C76" i="13"/>
  <c r="R76" i="13"/>
  <c r="S76" i="13"/>
  <c r="B78" i="13"/>
  <c r="C78" i="13"/>
  <c r="R78" i="13"/>
  <c r="S78" i="13"/>
  <c r="B80" i="13"/>
  <c r="C80" i="13"/>
  <c r="R80" i="13"/>
  <c r="S80" i="13"/>
  <c r="B82" i="13"/>
  <c r="C82" i="13"/>
  <c r="R82" i="13"/>
  <c r="S82" i="13"/>
  <c r="B88" i="13"/>
  <c r="C88" i="13"/>
  <c r="R88" i="13"/>
  <c r="S88" i="13"/>
  <c r="B92" i="13"/>
  <c r="C92" i="13"/>
  <c r="R92" i="13"/>
  <c r="S92" i="13"/>
  <c r="B94" i="13"/>
  <c r="C94" i="13"/>
  <c r="R94" i="13"/>
  <c r="S94" i="13"/>
  <c r="B96" i="13"/>
  <c r="C96" i="13"/>
  <c r="R96" i="13"/>
  <c r="S96" i="13"/>
  <c r="B98" i="13"/>
  <c r="C98" i="13"/>
  <c r="R98" i="13"/>
  <c r="S98" i="13"/>
  <c r="B100" i="13"/>
  <c r="C100" i="13"/>
  <c r="R100" i="13"/>
  <c r="S100" i="13"/>
  <c r="B102" i="13"/>
  <c r="C102" i="13"/>
  <c r="R102" i="13"/>
  <c r="S102" i="13"/>
  <c r="B104" i="13"/>
  <c r="C104" i="13"/>
  <c r="R104" i="13"/>
  <c r="S104" i="13"/>
  <c r="B106" i="13"/>
  <c r="C106" i="13"/>
  <c r="R106" i="13"/>
  <c r="S106" i="13"/>
  <c r="B108" i="13"/>
  <c r="C108" i="13"/>
  <c r="R108" i="13"/>
  <c r="S108" i="13"/>
  <c r="B110" i="13"/>
  <c r="C110" i="13"/>
  <c r="R110" i="13"/>
  <c r="S110" i="13"/>
  <c r="B112" i="13"/>
  <c r="C112" i="13"/>
  <c r="R112" i="13"/>
  <c r="S112" i="13"/>
  <c r="B114" i="13"/>
  <c r="C114" i="13"/>
  <c r="R114" i="13"/>
  <c r="S114" i="13"/>
  <c r="B116" i="13"/>
  <c r="C116" i="13"/>
  <c r="B118" i="13"/>
  <c r="C118" i="13"/>
  <c r="R118" i="13"/>
  <c r="S118" i="13"/>
  <c r="B122" i="13"/>
  <c r="C122" i="13"/>
  <c r="R122" i="13"/>
  <c r="S122" i="13"/>
  <c r="B124" i="13"/>
  <c r="C124" i="13"/>
  <c r="R124" i="13"/>
  <c r="S124" i="13"/>
  <c r="B126" i="13"/>
  <c r="C126" i="13"/>
  <c r="R126" i="13"/>
  <c r="S126" i="13"/>
  <c r="B128" i="13"/>
  <c r="C128" i="13"/>
  <c r="R128" i="13"/>
  <c r="S128" i="13"/>
  <c r="B130" i="13"/>
  <c r="C130" i="13"/>
  <c r="R130" i="13"/>
  <c r="S130" i="13"/>
  <c r="B132" i="13"/>
  <c r="C132" i="13"/>
  <c r="R132" i="13"/>
  <c r="S132" i="13"/>
  <c r="B136" i="13"/>
  <c r="C136" i="13"/>
  <c r="R136" i="13"/>
  <c r="S136" i="13"/>
  <c r="B138" i="13"/>
  <c r="C138" i="13"/>
  <c r="R138" i="13"/>
  <c r="S138" i="13"/>
  <c r="B140" i="13"/>
  <c r="C140" i="13"/>
  <c r="R140" i="13"/>
  <c r="S140" i="13"/>
  <c r="B142" i="13"/>
  <c r="C142" i="13"/>
  <c r="R142" i="13"/>
  <c r="S142" i="13"/>
  <c r="B144" i="13"/>
  <c r="C144" i="13"/>
  <c r="R144" i="13"/>
  <c r="S144" i="13"/>
  <c r="B146" i="13"/>
  <c r="C146" i="13"/>
  <c r="R146" i="13"/>
  <c r="S146" i="13"/>
  <c r="B152" i="13"/>
  <c r="C152" i="13"/>
  <c r="R152" i="13"/>
  <c r="S152" i="13"/>
  <c r="B156" i="13"/>
  <c r="C156" i="13"/>
  <c r="R156" i="13"/>
  <c r="S156" i="13"/>
  <c r="B158" i="13"/>
  <c r="C158" i="13"/>
  <c r="R158" i="13"/>
  <c r="S158" i="13"/>
  <c r="B160" i="13"/>
  <c r="C160" i="13"/>
  <c r="R160" i="13"/>
  <c r="S160" i="13"/>
  <c r="B162" i="13"/>
  <c r="C162" i="13"/>
  <c r="R162" i="13"/>
  <c r="S162" i="13"/>
  <c r="B164" i="13"/>
  <c r="C164" i="13"/>
  <c r="R164" i="13"/>
  <c r="S164" i="13"/>
  <c r="B166" i="13"/>
  <c r="C166" i="13"/>
  <c r="R166" i="13"/>
  <c r="S166" i="13"/>
  <c r="B168" i="13"/>
  <c r="C168" i="13"/>
  <c r="R168" i="13"/>
  <c r="S168" i="13"/>
  <c r="B170" i="13"/>
  <c r="C170" i="13"/>
  <c r="R170" i="13"/>
  <c r="S170" i="13"/>
  <c r="B172" i="13"/>
  <c r="C172" i="13"/>
  <c r="R172" i="13"/>
  <c r="S172" i="13"/>
  <c r="B174" i="13"/>
  <c r="C174" i="13"/>
  <c r="R174" i="13"/>
  <c r="S174" i="13"/>
  <c r="B176" i="13"/>
  <c r="C176" i="13"/>
  <c r="R176" i="13"/>
  <c r="S176" i="13"/>
  <c r="B178" i="13"/>
  <c r="C178" i="13"/>
  <c r="R178" i="13"/>
  <c r="S178" i="13"/>
  <c r="B180" i="13"/>
  <c r="C180" i="13"/>
  <c r="B182" i="13"/>
  <c r="C182" i="13"/>
  <c r="R182" i="13"/>
  <c r="S182" i="13"/>
  <c r="A1" i="12"/>
  <c r="C1" i="12"/>
  <c r="A2" i="12"/>
  <c r="B2" i="12"/>
  <c r="C2" i="12"/>
  <c r="D2" i="12"/>
  <c r="E2" i="12"/>
  <c r="A3" i="12"/>
  <c r="B3" i="12"/>
  <c r="D3" i="12"/>
  <c r="E3" i="12"/>
  <c r="A27" i="12"/>
  <c r="A28" i="12"/>
  <c r="B28" i="12"/>
  <c r="C28" i="12"/>
  <c r="D28" i="12"/>
  <c r="E28" i="12"/>
  <c r="A29" i="12"/>
  <c r="B29" i="12"/>
  <c r="D29" i="12"/>
  <c r="E29" i="12"/>
  <c r="A62" i="12"/>
  <c r="A63" i="12"/>
  <c r="B63" i="12"/>
  <c r="C63" i="12"/>
  <c r="D63" i="12"/>
  <c r="E63" i="12"/>
  <c r="A64" i="12"/>
  <c r="B64" i="12"/>
  <c r="C64" i="12"/>
  <c r="D64" i="12"/>
  <c r="E64" i="12"/>
  <c r="A130" i="12"/>
  <c r="A131" i="12"/>
  <c r="B131" i="12"/>
  <c r="C131" i="12"/>
  <c r="D131" i="12"/>
  <c r="E131" i="12"/>
  <c r="A132" i="12"/>
  <c r="B132" i="12"/>
  <c r="C132" i="12"/>
  <c r="D132" i="12"/>
  <c r="E132" i="12"/>
  <c r="A159" i="12"/>
  <c r="A160" i="12"/>
  <c r="B160" i="12"/>
  <c r="C160" i="12"/>
  <c r="D160" i="12"/>
  <c r="E160" i="12"/>
  <c r="A161" i="12"/>
  <c r="B161" i="12"/>
  <c r="C161" i="12"/>
  <c r="D161" i="12"/>
  <c r="E161" i="12"/>
  <c r="F3" i="11"/>
  <c r="F4" i="11"/>
  <c r="F5" i="11"/>
  <c r="F6" i="11"/>
  <c r="F8" i="11"/>
  <c r="F9" i="11"/>
  <c r="F10" i="11"/>
  <c r="F11" i="11"/>
  <c r="F12" i="11"/>
  <c r="F13" i="11"/>
  <c r="F14" i="11"/>
  <c r="F16" i="11"/>
  <c r="F17" i="11"/>
  <c r="F18" i="11"/>
  <c r="F21" i="11"/>
  <c r="F22" i="11"/>
  <c r="F23" i="11"/>
  <c r="F25" i="11"/>
  <c r="F26" i="11"/>
  <c r="F24" i="11"/>
  <c r="F27" i="11"/>
  <c r="F28" i="11"/>
  <c r="F7" i="11"/>
  <c r="F15" i="11"/>
  <c r="F20" i="11"/>
  <c r="F33" i="11"/>
  <c r="F34" i="11"/>
  <c r="F35" i="11"/>
  <c r="F36" i="11"/>
  <c r="F37" i="11"/>
  <c r="F38" i="11"/>
  <c r="F41" i="11"/>
  <c r="F42" i="11"/>
  <c r="F44" i="11"/>
  <c r="F45" i="11"/>
  <c r="F46" i="11"/>
  <c r="F47" i="11"/>
  <c r="F50" i="11"/>
  <c r="F51" i="11"/>
  <c r="F52" i="11"/>
  <c r="F53" i="11"/>
  <c r="F54" i="11"/>
  <c r="F55" i="11"/>
  <c r="F56" i="11"/>
  <c r="F57" i="11"/>
  <c r="F58" i="11"/>
  <c r="F59" i="11"/>
  <c r="F60" i="11"/>
  <c r="F62" i="11"/>
  <c r="F48" i="11"/>
  <c r="F39" i="11"/>
  <c r="F49" i="11"/>
  <c r="F40" i="11"/>
  <c r="F64" i="11"/>
  <c r="F3" i="10"/>
  <c r="F4" i="10"/>
  <c r="F5" i="10"/>
  <c r="F6" i="10"/>
  <c r="F7" i="10"/>
  <c r="F8" i="10"/>
  <c r="F11" i="10"/>
  <c r="F12" i="10"/>
  <c r="F13" i="10"/>
  <c r="F14" i="10"/>
  <c r="F15" i="10"/>
  <c r="F17" i="10"/>
  <c r="F18" i="10"/>
  <c r="F19" i="10"/>
  <c r="F21" i="10"/>
  <c r="F22" i="10"/>
  <c r="F23" i="10"/>
  <c r="F26" i="10"/>
  <c r="F27" i="10"/>
  <c r="F24" i="10"/>
  <c r="F28" i="10"/>
  <c r="F9" i="10"/>
  <c r="F16" i="10"/>
  <c r="F10" i="10"/>
  <c r="F25" i="10"/>
  <c r="F29" i="10"/>
  <c r="F33" i="10"/>
  <c r="F34" i="10"/>
  <c r="F35" i="10"/>
  <c r="F36" i="10"/>
  <c r="F38" i="10"/>
  <c r="F39" i="10"/>
  <c r="F41" i="10"/>
  <c r="F42" i="10"/>
  <c r="F44" i="10"/>
  <c r="F45" i="10"/>
  <c r="F46" i="10"/>
  <c r="F47" i="10"/>
  <c r="F50" i="10"/>
  <c r="F51" i="10"/>
  <c r="F52" i="10"/>
  <c r="F53" i="10"/>
  <c r="F54" i="10"/>
  <c r="F55" i="10"/>
  <c r="F56" i="10"/>
  <c r="F57" i="10"/>
  <c r="F58" i="10"/>
  <c r="F59" i="10"/>
  <c r="F60" i="10"/>
  <c r="F62" i="10"/>
  <c r="F37" i="10"/>
  <c r="F40" i="10"/>
  <c r="F48" i="10"/>
  <c r="F49" i="10"/>
  <c r="F63" i="10"/>
  <c r="F64" i="10"/>
  <c r="F65" i="10"/>
  <c r="F66" i="10"/>
  <c r="C22" i="1"/>
  <c r="C14" i="1"/>
  <c r="S14" i="13"/>
  <c r="C10" i="13"/>
  <c r="C6" i="13"/>
  <c r="C8" i="13"/>
  <c r="S16" i="1"/>
  <c r="C20" i="13"/>
  <c r="C32" i="1"/>
  <c r="S38" i="1"/>
  <c r="S36" i="1"/>
  <c r="S54" i="1"/>
  <c r="S48" i="13"/>
  <c r="S42" i="1"/>
  <c r="C39" i="12"/>
  <c r="C46" i="1"/>
  <c r="C30" i="13"/>
  <c r="C40" i="13"/>
  <c r="S38" i="13"/>
  <c r="D5" i="7"/>
  <c r="H5" i="7"/>
  <c r="O5" i="7"/>
  <c r="S5" i="7"/>
  <c r="W5" i="7"/>
  <c r="X5" i="7"/>
  <c r="D6" i="7"/>
  <c r="H6" i="7"/>
  <c r="O6" i="7"/>
  <c r="S6" i="7"/>
  <c r="W6" i="7"/>
  <c r="X6" i="7"/>
  <c r="D7" i="7"/>
  <c r="H7" i="7"/>
  <c r="O7" i="7"/>
  <c r="S7" i="7"/>
  <c r="D8" i="7"/>
  <c r="H8" i="7"/>
  <c r="O8" i="7"/>
  <c r="S8" i="7"/>
  <c r="D9" i="7"/>
  <c r="H9" i="7"/>
  <c r="O9" i="7"/>
  <c r="S9" i="7"/>
  <c r="S10" i="7"/>
  <c r="T8" i="7" s="1"/>
  <c r="N165" i="1" s="1"/>
  <c r="W9" i="7"/>
  <c r="X9" i="7"/>
  <c r="D10" i="7"/>
  <c r="H10" i="7"/>
  <c r="O10" i="7"/>
  <c r="D11" i="7"/>
  <c r="H11" i="7"/>
  <c r="O11" i="7"/>
  <c r="S11" i="7"/>
  <c r="D12" i="7"/>
  <c r="H12" i="7"/>
  <c r="H13" i="7"/>
  <c r="O12" i="7"/>
  <c r="S12" i="7"/>
  <c r="S13" i="7"/>
  <c r="D13" i="7"/>
  <c r="O13" i="7"/>
  <c r="D14" i="7"/>
  <c r="H14" i="7"/>
  <c r="O14" i="7"/>
  <c r="S14" i="7"/>
  <c r="D15" i="7"/>
  <c r="H15" i="7"/>
  <c r="O15" i="7"/>
  <c r="S15" i="7"/>
  <c r="X15" i="7"/>
  <c r="D16" i="7"/>
  <c r="H16" i="7"/>
  <c r="O16" i="7"/>
  <c r="S16" i="7"/>
  <c r="D17" i="7"/>
  <c r="H17" i="7"/>
  <c r="D18" i="7"/>
  <c r="H18" i="7"/>
  <c r="D19" i="7"/>
  <c r="H19" i="7"/>
  <c r="D20" i="7"/>
  <c r="H20" i="7"/>
  <c r="O20" i="7"/>
  <c r="S20" i="7"/>
  <c r="D21" i="7"/>
  <c r="H21" i="7"/>
  <c r="O21" i="7"/>
  <c r="S21" i="7"/>
  <c r="D22" i="7"/>
  <c r="H22" i="7"/>
  <c r="O22" i="7"/>
  <c r="S22" i="7"/>
  <c r="W22" i="7"/>
  <c r="X22" i="7"/>
  <c r="D23" i="7"/>
  <c r="H23" i="7"/>
  <c r="O23" i="7"/>
  <c r="S23" i="7"/>
  <c r="T23" i="7" s="1"/>
  <c r="H179" i="1" s="1"/>
  <c r="D24" i="7"/>
  <c r="H24" i="7"/>
  <c r="H25" i="7"/>
  <c r="O24" i="7"/>
  <c r="S24" i="7"/>
  <c r="D25" i="7"/>
  <c r="C23" i="7" s="1"/>
  <c r="F181" i="1" s="1"/>
  <c r="O25" i="7"/>
  <c r="S25" i="7"/>
  <c r="O26" i="7"/>
  <c r="S26" i="7"/>
  <c r="O27" i="7"/>
  <c r="S27" i="7"/>
  <c r="O28" i="7"/>
  <c r="S28" i="7"/>
  <c r="D26" i="7"/>
  <c r="H26" i="7"/>
  <c r="O29" i="7"/>
  <c r="S29" i="7"/>
  <c r="D27" i="7"/>
  <c r="H27" i="7"/>
  <c r="O30" i="7"/>
  <c r="S30" i="7"/>
  <c r="D28" i="7"/>
  <c r="H28" i="7"/>
  <c r="O31" i="7"/>
  <c r="S31" i="7"/>
  <c r="D29" i="7"/>
  <c r="H29" i="7"/>
  <c r="D30" i="7"/>
  <c r="H30" i="7"/>
  <c r="I29" i="7" s="1"/>
  <c r="O162" i="1" s="1"/>
  <c r="D31" i="7"/>
  <c r="H31" i="7"/>
  <c r="D32" i="7"/>
  <c r="H32" i="7"/>
  <c r="O35" i="7"/>
  <c r="S35" i="7"/>
  <c r="D33" i="7"/>
  <c r="H33" i="7"/>
  <c r="O36" i="7"/>
  <c r="S36" i="7"/>
  <c r="D34" i="7"/>
  <c r="H34" i="7"/>
  <c r="O37" i="7"/>
  <c r="S37" i="7"/>
  <c r="T35" i="7" s="1"/>
  <c r="J175" i="1" s="1"/>
  <c r="D35" i="7"/>
  <c r="C35" i="7" s="1"/>
  <c r="O169" i="1" s="1"/>
  <c r="H35" i="7"/>
  <c r="O38" i="7"/>
  <c r="S38" i="7"/>
  <c r="D36" i="7"/>
  <c r="H36" i="7"/>
  <c r="O39" i="7"/>
  <c r="S39" i="7"/>
  <c r="D37" i="7"/>
  <c r="H37" i="7"/>
  <c r="O40" i="7"/>
  <c r="S40" i="7"/>
  <c r="D38" i="7"/>
  <c r="H38" i="7"/>
  <c r="D39" i="7"/>
  <c r="H39" i="7"/>
  <c r="D40" i="7"/>
  <c r="H40" i="7"/>
  <c r="D41" i="7"/>
  <c r="C41" i="7" s="1"/>
  <c r="H41" i="7"/>
  <c r="O44" i="7"/>
  <c r="S44" i="7"/>
  <c r="D42" i="7"/>
  <c r="H42" i="7"/>
  <c r="O45" i="7"/>
  <c r="S45" i="7"/>
  <c r="D43" i="7"/>
  <c r="H43" i="7"/>
  <c r="O46" i="7"/>
  <c r="S46" i="7"/>
  <c r="D47" i="7"/>
  <c r="H47" i="7"/>
  <c r="O50" i="7"/>
  <c r="S50" i="7"/>
  <c r="D48" i="7"/>
  <c r="H48" i="7"/>
  <c r="O51" i="7"/>
  <c r="S51" i="7"/>
  <c r="D49" i="7"/>
  <c r="H49" i="7"/>
  <c r="O52" i="7"/>
  <c r="N50" i="7"/>
  <c r="S52" i="7"/>
  <c r="D50" i="7"/>
  <c r="H50" i="7"/>
  <c r="D51" i="7"/>
  <c r="H51" i="7"/>
  <c r="D52" i="7"/>
  <c r="H52" i="7"/>
  <c r="D53" i="7"/>
  <c r="H53" i="7"/>
  <c r="D54" i="7"/>
  <c r="D55" i="7"/>
  <c r="H54" i="7"/>
  <c r="H55" i="7"/>
  <c r="D56" i="7"/>
  <c r="H56" i="7"/>
  <c r="D57" i="7"/>
  <c r="C56" i="7" s="1"/>
  <c r="H57" i="7"/>
  <c r="D58" i="7"/>
  <c r="H58" i="7"/>
  <c r="D5" i="6"/>
  <c r="H5" i="6"/>
  <c r="D44" i="6"/>
  <c r="H44" i="6"/>
  <c r="D6" i="6"/>
  <c r="H6" i="6"/>
  <c r="D45" i="6"/>
  <c r="H45" i="6"/>
  <c r="D7" i="6"/>
  <c r="H7" i="6"/>
  <c r="D46" i="6"/>
  <c r="H46" i="6"/>
  <c r="W7" i="6"/>
  <c r="X7" i="6"/>
  <c r="D8" i="6"/>
  <c r="H8" i="6"/>
  <c r="D47" i="6"/>
  <c r="C47" i="6" s="1"/>
  <c r="N130" i="1" s="1"/>
  <c r="H47" i="6"/>
  <c r="D9" i="6"/>
  <c r="H9" i="6"/>
  <c r="D48" i="6"/>
  <c r="H48" i="6"/>
  <c r="D10" i="6"/>
  <c r="H10" i="6"/>
  <c r="D49" i="6"/>
  <c r="H49" i="6"/>
  <c r="D50" i="6"/>
  <c r="H50" i="6"/>
  <c r="D51" i="6"/>
  <c r="C50" i="6" s="1"/>
  <c r="N137" i="1" s="1"/>
  <c r="H51" i="6"/>
  <c r="W12" i="6"/>
  <c r="X12" i="6"/>
  <c r="D52" i="6"/>
  <c r="H52" i="6"/>
  <c r="D11" i="6"/>
  <c r="H11" i="6"/>
  <c r="D53" i="6"/>
  <c r="H53" i="6"/>
  <c r="D12" i="6"/>
  <c r="H12" i="6"/>
  <c r="D54" i="6"/>
  <c r="H54" i="6"/>
  <c r="D13" i="6"/>
  <c r="H13" i="6"/>
  <c r="D55" i="6"/>
  <c r="H55" i="6"/>
  <c r="D14" i="6"/>
  <c r="H14" i="6"/>
  <c r="D15" i="6"/>
  <c r="H15" i="6"/>
  <c r="D16" i="6"/>
  <c r="H16" i="6"/>
  <c r="D17" i="6"/>
  <c r="H17" i="6"/>
  <c r="O5" i="6"/>
  <c r="S5" i="6"/>
  <c r="D18" i="6"/>
  <c r="H18" i="6"/>
  <c r="O6" i="6"/>
  <c r="S6" i="6"/>
  <c r="D19" i="6"/>
  <c r="H19" i="6"/>
  <c r="I17" i="6" s="1"/>
  <c r="O126" i="1" s="1"/>
  <c r="O7" i="6"/>
  <c r="S7" i="6"/>
  <c r="D20" i="6"/>
  <c r="H20" i="6"/>
  <c r="O8" i="6"/>
  <c r="S8" i="6"/>
  <c r="D21" i="6"/>
  <c r="H21" i="6"/>
  <c r="O9" i="6"/>
  <c r="S9" i="6"/>
  <c r="D22" i="6"/>
  <c r="H22" i="6"/>
  <c r="O10" i="6"/>
  <c r="S10" i="6"/>
  <c r="D23" i="6"/>
  <c r="H23" i="6"/>
  <c r="I23" i="6" s="1"/>
  <c r="O140" i="1" s="1"/>
  <c r="O11" i="6"/>
  <c r="S11" i="6"/>
  <c r="D24" i="6"/>
  <c r="H24" i="6"/>
  <c r="O12" i="6"/>
  <c r="S12" i="6"/>
  <c r="D25" i="6"/>
  <c r="H25" i="6"/>
  <c r="O13" i="6"/>
  <c r="S13" i="6"/>
  <c r="D26" i="6"/>
  <c r="H26" i="6"/>
  <c r="O14" i="6"/>
  <c r="N14" i="6" s="1"/>
  <c r="M138" i="1" s="1"/>
  <c r="S14" i="6"/>
  <c r="D27" i="6"/>
  <c r="H27" i="6"/>
  <c r="O15" i="6"/>
  <c r="S15" i="6"/>
  <c r="D28" i="6"/>
  <c r="H28" i="6"/>
  <c r="O16" i="6"/>
  <c r="S16" i="6"/>
  <c r="D32" i="6"/>
  <c r="H32" i="6"/>
  <c r="O20" i="6"/>
  <c r="N20" i="6" s="1"/>
  <c r="J128" i="1" s="1"/>
  <c r="S20" i="6"/>
  <c r="D33" i="6"/>
  <c r="H33" i="6"/>
  <c r="O21" i="6"/>
  <c r="S21" i="6"/>
  <c r="D34" i="6"/>
  <c r="H34" i="6"/>
  <c r="O22" i="6"/>
  <c r="S22" i="6"/>
  <c r="D35" i="6"/>
  <c r="H35" i="6"/>
  <c r="O23" i="6"/>
  <c r="S23" i="6"/>
  <c r="D36" i="6"/>
  <c r="H36" i="6"/>
  <c r="O24" i="6"/>
  <c r="S24" i="6"/>
  <c r="D37" i="6"/>
  <c r="H37" i="6"/>
  <c r="O25" i="6"/>
  <c r="S25" i="6"/>
  <c r="D38" i="6"/>
  <c r="H38" i="6"/>
  <c r="D39" i="6"/>
  <c r="H39" i="6"/>
  <c r="D40" i="6"/>
  <c r="H40" i="6"/>
  <c r="D41" i="6"/>
  <c r="H41" i="6"/>
  <c r="O29" i="6"/>
  <c r="N29" i="6" s="1"/>
  <c r="J133" i="1" s="1"/>
  <c r="S29" i="6"/>
  <c r="T29" i="6" s="1"/>
  <c r="K133" i="1" s="1"/>
  <c r="D42" i="6"/>
  <c r="H42" i="6"/>
  <c r="O30" i="6"/>
  <c r="S30" i="6"/>
  <c r="D43" i="6"/>
  <c r="H43" i="6"/>
  <c r="O31" i="6"/>
  <c r="S31" i="6"/>
  <c r="O35" i="6"/>
  <c r="S35" i="6"/>
  <c r="O36" i="6"/>
  <c r="S36" i="6"/>
  <c r="O37" i="6"/>
  <c r="S37" i="6"/>
  <c r="D5" i="5"/>
  <c r="H5" i="5"/>
  <c r="D53" i="5"/>
  <c r="H53" i="5"/>
  <c r="W5" i="5"/>
  <c r="X5" i="5"/>
  <c r="D6" i="5"/>
  <c r="H6" i="5"/>
  <c r="D54" i="5"/>
  <c r="H54" i="5"/>
  <c r="W6" i="5"/>
  <c r="X6" i="5"/>
  <c r="D7" i="5"/>
  <c r="H7" i="5"/>
  <c r="D55" i="5"/>
  <c r="H55" i="5"/>
  <c r="W7" i="5"/>
  <c r="X7" i="5"/>
  <c r="D8" i="5"/>
  <c r="H8" i="5"/>
  <c r="D56" i="5"/>
  <c r="H56" i="5"/>
  <c r="I56" i="5" s="1"/>
  <c r="G117" i="1" s="1"/>
  <c r="W8" i="5"/>
  <c r="X8" i="5"/>
  <c r="D9" i="5"/>
  <c r="H9" i="5"/>
  <c r="D57" i="5"/>
  <c r="H57" i="5"/>
  <c r="D10" i="5"/>
  <c r="H10" i="5"/>
  <c r="D58" i="5"/>
  <c r="H58" i="5"/>
  <c r="D11" i="5"/>
  <c r="H11" i="5"/>
  <c r="I11" i="5" s="1"/>
  <c r="F102" i="1" s="1"/>
  <c r="O5" i="5"/>
  <c r="S5" i="5"/>
  <c r="D12" i="5"/>
  <c r="H12" i="5"/>
  <c r="O6" i="5"/>
  <c r="S6" i="5"/>
  <c r="D13" i="5"/>
  <c r="H13" i="5"/>
  <c r="O7" i="5"/>
  <c r="S7" i="5"/>
  <c r="D14" i="5"/>
  <c r="H14" i="5"/>
  <c r="O8" i="5"/>
  <c r="S8" i="5"/>
  <c r="D15" i="5"/>
  <c r="H15" i="5"/>
  <c r="O9" i="5"/>
  <c r="S9" i="5"/>
  <c r="D16" i="5"/>
  <c r="H16" i="5"/>
  <c r="O10" i="5"/>
  <c r="S10" i="5"/>
  <c r="D17" i="5"/>
  <c r="H17" i="5"/>
  <c r="O11" i="5"/>
  <c r="S11" i="5"/>
  <c r="D18" i="5"/>
  <c r="H18" i="5"/>
  <c r="O12" i="5"/>
  <c r="S12" i="5"/>
  <c r="D19" i="5"/>
  <c r="H19" i="5"/>
  <c r="O13" i="5"/>
  <c r="S13" i="5"/>
  <c r="D20" i="5"/>
  <c r="H20" i="5"/>
  <c r="O14" i="5"/>
  <c r="S14" i="5"/>
  <c r="D21" i="5"/>
  <c r="H21" i="5"/>
  <c r="O15" i="5"/>
  <c r="S15" i="5"/>
  <c r="D22" i="5"/>
  <c r="H22" i="5"/>
  <c r="O16" i="5"/>
  <c r="S16" i="5"/>
  <c r="D23" i="5"/>
  <c r="H23" i="5"/>
  <c r="W23" i="5"/>
  <c r="X23" i="5"/>
  <c r="D24" i="5"/>
  <c r="H24" i="5"/>
  <c r="D25" i="5"/>
  <c r="H25" i="5"/>
  <c r="O20" i="5"/>
  <c r="S20" i="5"/>
  <c r="O21" i="5"/>
  <c r="S21" i="5"/>
  <c r="O22" i="5"/>
  <c r="S22" i="5"/>
  <c r="D26" i="5"/>
  <c r="H26" i="5"/>
  <c r="O23" i="5"/>
  <c r="S23" i="5"/>
  <c r="D27" i="5"/>
  <c r="H27" i="5"/>
  <c r="O24" i="5"/>
  <c r="S24" i="5"/>
  <c r="D28" i="5"/>
  <c r="H28" i="5"/>
  <c r="O25" i="5"/>
  <c r="S25" i="5"/>
  <c r="D29" i="5"/>
  <c r="H29" i="5"/>
  <c r="O26" i="5"/>
  <c r="S26" i="5"/>
  <c r="D30" i="5"/>
  <c r="H30" i="5"/>
  <c r="O27" i="5"/>
  <c r="S27" i="5"/>
  <c r="D31" i="5"/>
  <c r="H31" i="5"/>
  <c r="O28" i="5"/>
  <c r="S28" i="5"/>
  <c r="D32" i="5"/>
  <c r="H32" i="5"/>
  <c r="O29" i="5"/>
  <c r="S29" i="5"/>
  <c r="D33" i="5"/>
  <c r="H33" i="5"/>
  <c r="O30" i="5"/>
  <c r="S30" i="5"/>
  <c r="D34" i="5"/>
  <c r="H34" i="5"/>
  <c r="O31" i="5"/>
  <c r="S31" i="5"/>
  <c r="D35" i="5"/>
  <c r="H35" i="5"/>
  <c r="D36" i="5"/>
  <c r="H36" i="5"/>
  <c r="D37" i="5"/>
  <c r="H37" i="5"/>
  <c r="D38" i="5"/>
  <c r="H38" i="5"/>
  <c r="O35" i="5"/>
  <c r="S35" i="5"/>
  <c r="D39" i="5"/>
  <c r="H39" i="5"/>
  <c r="O36" i="5"/>
  <c r="S36" i="5"/>
  <c r="D40" i="5"/>
  <c r="H40" i="5"/>
  <c r="O37" i="5"/>
  <c r="S37" i="5"/>
  <c r="D41" i="5"/>
  <c r="H41" i="5"/>
  <c r="O38" i="5"/>
  <c r="S38" i="5"/>
  <c r="D42" i="5"/>
  <c r="H42" i="5"/>
  <c r="O39" i="5"/>
  <c r="S39" i="5"/>
  <c r="D43" i="5"/>
  <c r="H43" i="5"/>
  <c r="O40" i="5"/>
  <c r="S40" i="5"/>
  <c r="O44" i="5"/>
  <c r="S44" i="5"/>
  <c r="O45" i="5"/>
  <c r="S45" i="5"/>
  <c r="O46" i="5"/>
  <c r="S46" i="5"/>
  <c r="D47" i="5"/>
  <c r="H47" i="5"/>
  <c r="D48" i="5"/>
  <c r="H48" i="5"/>
  <c r="D49" i="5"/>
  <c r="H49" i="5"/>
  <c r="D50" i="5"/>
  <c r="H50" i="5"/>
  <c r="O50" i="5"/>
  <c r="S50" i="5"/>
  <c r="D51" i="5"/>
  <c r="H51" i="5"/>
  <c r="O51" i="5"/>
  <c r="S51" i="5"/>
  <c r="D52" i="5"/>
  <c r="H52" i="5"/>
  <c r="O52" i="5"/>
  <c r="S52" i="5"/>
  <c r="D5" i="4"/>
  <c r="H5" i="4"/>
  <c r="O5" i="4"/>
  <c r="S5" i="4"/>
  <c r="D6" i="4"/>
  <c r="H6" i="4"/>
  <c r="O6" i="4"/>
  <c r="S6" i="4"/>
  <c r="D7" i="4"/>
  <c r="H7" i="4"/>
  <c r="O7" i="4"/>
  <c r="S7" i="4"/>
  <c r="O8" i="4"/>
  <c r="S8" i="4"/>
  <c r="O9" i="4"/>
  <c r="O10" i="4"/>
  <c r="S9" i="4"/>
  <c r="S10" i="4"/>
  <c r="O11" i="4"/>
  <c r="S11" i="4"/>
  <c r="O12" i="4"/>
  <c r="S12" i="4"/>
  <c r="O13" i="4"/>
  <c r="S13" i="4"/>
  <c r="W13" i="4"/>
  <c r="X13" i="4"/>
  <c r="D8" i="4"/>
  <c r="H8" i="4"/>
  <c r="O14" i="4"/>
  <c r="S14" i="4"/>
  <c r="D9" i="4"/>
  <c r="H9" i="4"/>
  <c r="O15" i="4"/>
  <c r="S15" i="4"/>
  <c r="S16" i="4"/>
  <c r="D10" i="4"/>
  <c r="H10" i="4"/>
  <c r="O16" i="4"/>
  <c r="D17" i="4"/>
  <c r="H17" i="4"/>
  <c r="D18" i="4"/>
  <c r="H18" i="4"/>
  <c r="D19" i="4"/>
  <c r="H19" i="4"/>
  <c r="D20" i="4"/>
  <c r="H20" i="4"/>
  <c r="O20" i="4"/>
  <c r="S20" i="4"/>
  <c r="D21" i="4"/>
  <c r="H21" i="4"/>
  <c r="O21" i="4"/>
  <c r="S21" i="4"/>
  <c r="D22" i="4"/>
  <c r="H22" i="4"/>
  <c r="O22" i="4"/>
  <c r="S22" i="4"/>
  <c r="D23" i="4"/>
  <c r="H23" i="4"/>
  <c r="O23" i="4"/>
  <c r="S23" i="4"/>
  <c r="D24" i="4"/>
  <c r="H24" i="4"/>
  <c r="O24" i="4"/>
  <c r="O25" i="4"/>
  <c r="S24" i="4"/>
  <c r="D25" i="4"/>
  <c r="H25" i="4"/>
  <c r="S25" i="4"/>
  <c r="O26" i="4"/>
  <c r="S26" i="4"/>
  <c r="O27" i="4"/>
  <c r="S27" i="4"/>
  <c r="O28" i="4"/>
  <c r="S28" i="4"/>
  <c r="D29" i="4"/>
  <c r="H29" i="4"/>
  <c r="O29" i="4"/>
  <c r="S29" i="4"/>
  <c r="D30" i="4"/>
  <c r="H30" i="4"/>
  <c r="O30" i="4"/>
  <c r="S30" i="4"/>
  <c r="D31" i="4"/>
  <c r="H31" i="4"/>
  <c r="O31" i="4"/>
  <c r="N29" i="4" s="1"/>
  <c r="M74" i="1" s="1"/>
  <c r="S31" i="4"/>
  <c r="D32" i="4"/>
  <c r="H32" i="4"/>
  <c r="D33" i="4"/>
  <c r="H33" i="4"/>
  <c r="D34" i="4"/>
  <c r="H34" i="4"/>
  <c r="O35" i="4"/>
  <c r="S35" i="4"/>
  <c r="O36" i="4"/>
  <c r="S36" i="4"/>
  <c r="O37" i="4"/>
  <c r="S37" i="4"/>
  <c r="D38" i="4"/>
  <c r="H38" i="4"/>
  <c r="O38" i="4"/>
  <c r="S38" i="4"/>
  <c r="D39" i="4"/>
  <c r="H39" i="4"/>
  <c r="O39" i="4"/>
  <c r="S39" i="4"/>
  <c r="D40" i="4"/>
  <c r="H40" i="4"/>
  <c r="O40" i="4"/>
  <c r="N38" i="4" s="1"/>
  <c r="K64" i="1" s="1"/>
  <c r="S40" i="4"/>
  <c r="D41" i="4"/>
  <c r="H41" i="4"/>
  <c r="D42" i="4"/>
  <c r="H42" i="4"/>
  <c r="D43" i="4"/>
  <c r="H43" i="4"/>
  <c r="D44" i="4"/>
  <c r="H44" i="4"/>
  <c r="O44" i="4"/>
  <c r="S44" i="4"/>
  <c r="D45" i="4"/>
  <c r="H45" i="4"/>
  <c r="O45" i="4"/>
  <c r="S45" i="4"/>
  <c r="D46" i="4"/>
  <c r="H46" i="4"/>
  <c r="O46" i="4"/>
  <c r="S46" i="4"/>
  <c r="D47" i="4"/>
  <c r="H47" i="4"/>
  <c r="D48" i="4"/>
  <c r="H48" i="4"/>
  <c r="D49" i="4"/>
  <c r="H49" i="4"/>
  <c r="O50" i="4"/>
  <c r="S50" i="4"/>
  <c r="O51" i="4"/>
  <c r="S51" i="4"/>
  <c r="S52" i="4"/>
  <c r="T44" i="4"/>
  <c r="K69" i="1" s="1"/>
  <c r="C20" i="4"/>
  <c r="I38" i="5"/>
  <c r="O110" i="1" s="1"/>
  <c r="T23" i="5"/>
  <c r="H115" i="1" s="1"/>
  <c r="I35" i="6"/>
  <c r="G132" i="1" s="1"/>
  <c r="N44" i="7"/>
  <c r="J166" i="1" s="1"/>
  <c r="N20" i="7"/>
  <c r="H155" i="1" s="1"/>
  <c r="W15" i="7"/>
  <c r="X16" i="5"/>
  <c r="C32" i="13"/>
  <c r="S22" i="13"/>
  <c r="I41" i="7"/>
  <c r="O178" i="1" s="1"/>
  <c r="S10" i="13"/>
  <c r="C4" i="13"/>
  <c r="W6" i="4"/>
  <c r="C29" i="5"/>
  <c r="O97" i="1" s="1"/>
  <c r="C14" i="7"/>
  <c r="T38" i="7"/>
  <c r="K176" i="1" s="1"/>
  <c r="S2" i="13"/>
  <c r="X6" i="4"/>
  <c r="W16" i="5"/>
  <c r="C16" i="13"/>
  <c r="C2" i="13"/>
  <c r="T38" i="5" l="1"/>
  <c r="K112" i="1" s="1"/>
  <c r="T29" i="7"/>
  <c r="M180" i="1" s="1"/>
  <c r="I32" i="6"/>
  <c r="G125" i="1" s="1"/>
  <c r="C32" i="6"/>
  <c r="N8" i="7"/>
  <c r="N162" i="1" s="1"/>
  <c r="I20" i="6"/>
  <c r="O130" i="1" s="1"/>
  <c r="C17" i="6"/>
  <c r="O125" i="1" s="1"/>
  <c r="C26" i="5"/>
  <c r="U5" i="5" s="1"/>
  <c r="U7" i="5" s="1"/>
  <c r="I20" i="5"/>
  <c r="F114" i="1" s="1"/>
  <c r="I26" i="7"/>
  <c r="O158" i="1" s="1"/>
  <c r="I53" i="7"/>
  <c r="G173" i="1" s="1"/>
  <c r="T44" i="7"/>
  <c r="K166" i="1" s="1"/>
  <c r="C50" i="5"/>
  <c r="G98" i="1" s="1"/>
  <c r="C56" i="5"/>
  <c r="G114" i="1" s="1"/>
  <c r="C8" i="5"/>
  <c r="F97" i="1" s="1"/>
  <c r="N23" i="6"/>
  <c r="K128" i="1" s="1"/>
  <c r="C11" i="6"/>
  <c r="F139" i="1" s="1"/>
  <c r="I8" i="4"/>
  <c r="F66" i="1" s="1"/>
  <c r="T44" i="5"/>
  <c r="K102" i="1" s="1"/>
  <c r="I23" i="5"/>
  <c r="F118" i="1" s="1"/>
  <c r="T8" i="6"/>
  <c r="H145" i="1" s="1"/>
  <c r="T5" i="6"/>
  <c r="H131" i="1" s="1"/>
  <c r="I44" i="6"/>
  <c r="N125" i="1" s="1"/>
  <c r="W12" i="7"/>
  <c r="J28" i="4"/>
  <c r="M11" i="4"/>
  <c r="W20" i="4" s="1"/>
  <c r="I56" i="7"/>
  <c r="G181" i="1" s="1"/>
  <c r="C17" i="7"/>
  <c r="J53" i="7" s="1"/>
  <c r="I17" i="7"/>
  <c r="F174" i="1" s="1"/>
  <c r="T5" i="7"/>
  <c r="N157" i="1" s="1"/>
  <c r="I50" i="7"/>
  <c r="G165" i="1" s="1"/>
  <c r="C47" i="7"/>
  <c r="G153" i="1" s="1"/>
  <c r="C38" i="7"/>
  <c r="O173" i="1" s="1"/>
  <c r="N38" i="7"/>
  <c r="K159" i="1" s="1"/>
  <c r="N35" i="7"/>
  <c r="J159" i="1" s="1"/>
  <c r="C29" i="7"/>
  <c r="O161" i="1" s="1"/>
  <c r="C26" i="7"/>
  <c r="O157" i="1" s="1"/>
  <c r="T14" i="7"/>
  <c r="N182" i="1" s="1"/>
  <c r="N5" i="7"/>
  <c r="T35" i="6"/>
  <c r="K145" i="1" s="1"/>
  <c r="T23" i="6"/>
  <c r="K141" i="1" s="1"/>
  <c r="I8" i="6"/>
  <c r="F130" i="1" s="1"/>
  <c r="N11" i="6"/>
  <c r="M124" i="1" s="1"/>
  <c r="C14" i="6"/>
  <c r="B41" i="6" s="1"/>
  <c r="B43" i="6" s="1"/>
  <c r="C26" i="6"/>
  <c r="O143" i="1" s="1"/>
  <c r="C53" i="6"/>
  <c r="N144" i="1" s="1"/>
  <c r="T35" i="5"/>
  <c r="J111" i="1" s="1"/>
  <c r="I29" i="5"/>
  <c r="O98" i="1" s="1"/>
  <c r="I26" i="5"/>
  <c r="O94" i="1" s="1"/>
  <c r="C23" i="5"/>
  <c r="J56" i="5" s="1"/>
  <c r="C53" i="5"/>
  <c r="G106" i="1" s="1"/>
  <c r="N50" i="5"/>
  <c r="J117" i="1" s="1"/>
  <c r="T14" i="5"/>
  <c r="N118" i="1" s="1"/>
  <c r="I14" i="5"/>
  <c r="F106" i="1" s="1"/>
  <c r="C5" i="5"/>
  <c r="F93" i="1" s="1"/>
  <c r="I35" i="5"/>
  <c r="O106" i="1" s="1"/>
  <c r="T29" i="5"/>
  <c r="M116" i="1" s="1"/>
  <c r="T26" i="5"/>
  <c r="M99" i="1" s="1"/>
  <c r="T20" i="5"/>
  <c r="H99" i="1" s="1"/>
  <c r="M8" i="5"/>
  <c r="W29" i="5" s="1"/>
  <c r="C17" i="5"/>
  <c r="F109" i="1" s="1"/>
  <c r="I8" i="5"/>
  <c r="F98" i="1" s="1"/>
  <c r="I53" i="5"/>
  <c r="G109" i="1" s="1"/>
  <c r="N26" i="4"/>
  <c r="M60" i="1" s="1"/>
  <c r="I41" i="4"/>
  <c r="G69" i="1" s="1"/>
  <c r="C23" i="4"/>
  <c r="O65" i="1" s="1"/>
  <c r="I38" i="4"/>
  <c r="G61" i="1" s="1"/>
  <c r="I44" i="4"/>
  <c r="G75" i="1" s="1"/>
  <c r="T8" i="4"/>
  <c r="N68" i="1" s="1"/>
  <c r="C38" i="4"/>
  <c r="G59" i="1" s="1"/>
  <c r="I47" i="4"/>
  <c r="G82" i="1" s="1"/>
  <c r="I32" i="4"/>
  <c r="O80" i="1" s="1"/>
  <c r="I29" i="4"/>
  <c r="O76" i="1" s="1"/>
  <c r="N20" i="4"/>
  <c r="H60" i="1" s="1"/>
  <c r="T26" i="4"/>
  <c r="M67" i="1" s="1"/>
  <c r="C32" i="4"/>
  <c r="O79" i="1" s="1"/>
  <c r="I17" i="4"/>
  <c r="F80" i="1" s="1"/>
  <c r="T38" i="4"/>
  <c r="K77" i="1" s="1"/>
  <c r="N23" i="4"/>
  <c r="H74" i="1" s="1"/>
  <c r="C44" i="4"/>
  <c r="G73" i="1" s="1"/>
  <c r="T5" i="4"/>
  <c r="N61" i="1" s="1"/>
  <c r="B50" i="5"/>
  <c r="B52" i="5" s="1"/>
  <c r="L28" i="2"/>
  <c r="B10" i="7"/>
  <c r="W10" i="7"/>
  <c r="X18" i="6"/>
  <c r="W7" i="7"/>
  <c r="B7" i="7"/>
  <c r="X19" i="7"/>
  <c r="J37" i="7"/>
  <c r="B53" i="7"/>
  <c r="B55" i="7" s="1"/>
  <c r="M14" i="7"/>
  <c r="M16" i="7" s="1"/>
  <c r="X14" i="7"/>
  <c r="X17" i="7"/>
  <c r="X7" i="7"/>
  <c r="J56" i="7"/>
  <c r="U23" i="7" s="1"/>
  <c r="J40" i="7"/>
  <c r="J43" i="7"/>
  <c r="B19" i="6"/>
  <c r="J34" i="7"/>
  <c r="J19" i="7"/>
  <c r="X8" i="7"/>
  <c r="W17" i="7"/>
  <c r="M7" i="7"/>
  <c r="J16" i="7"/>
  <c r="B28" i="7"/>
  <c r="B49" i="7"/>
  <c r="M11" i="7"/>
  <c r="M13" i="7" s="1"/>
  <c r="J38" i="6"/>
  <c r="J40" i="6" s="1"/>
  <c r="B28" i="6"/>
  <c r="X22" i="6"/>
  <c r="J28" i="6"/>
  <c r="J7" i="6"/>
  <c r="X5" i="6"/>
  <c r="B40" i="6"/>
  <c r="W15" i="6"/>
  <c r="J13" i="6"/>
  <c r="W19" i="6"/>
  <c r="B22" i="6"/>
  <c r="J37" i="6"/>
  <c r="X20" i="6"/>
  <c r="X13" i="6"/>
  <c r="X11" i="6"/>
  <c r="X9" i="6"/>
  <c r="B6" i="2"/>
  <c r="X19" i="5"/>
  <c r="B7" i="5"/>
  <c r="B13" i="5"/>
  <c r="X17" i="5"/>
  <c r="B10" i="5"/>
  <c r="W10" i="5"/>
  <c r="X31" i="5"/>
  <c r="M7" i="5"/>
  <c r="W28" i="5"/>
  <c r="U16" i="5"/>
  <c r="B34" i="4"/>
  <c r="W12" i="4"/>
  <c r="B31" i="4"/>
  <c r="B46" i="4"/>
  <c r="W5" i="4"/>
  <c r="B7" i="4"/>
  <c r="W8" i="4"/>
  <c r="M7" i="4"/>
  <c r="C3" i="12"/>
  <c r="S54" i="13"/>
  <c r="C22" i="13"/>
  <c r="S28" i="13"/>
  <c r="S36" i="13"/>
  <c r="AB50" i="3"/>
  <c r="C44" i="1"/>
  <c r="S8" i="13"/>
  <c r="S20" i="13"/>
  <c r="S6" i="1"/>
  <c r="L50" i="3"/>
  <c r="C14" i="13"/>
  <c r="C52" i="13"/>
  <c r="S32" i="13"/>
  <c r="S8" i="1"/>
  <c r="S30" i="1"/>
  <c r="B17" i="3"/>
  <c r="AB28" i="3"/>
  <c r="C34" i="13"/>
  <c r="S40" i="13"/>
  <c r="S16" i="13"/>
  <c r="C52" i="1"/>
  <c r="S30" i="13"/>
  <c r="C44" i="13"/>
  <c r="S20" i="1"/>
  <c r="AB6" i="3"/>
  <c r="S28" i="1"/>
  <c r="O50" i="2"/>
  <c r="O28" i="2"/>
  <c r="X9" i="5"/>
  <c r="J7" i="5"/>
  <c r="X11" i="5"/>
  <c r="J13" i="5"/>
  <c r="G178" i="1"/>
  <c r="J34" i="4"/>
  <c r="X12" i="4"/>
  <c r="W19" i="5"/>
  <c r="B34" i="5"/>
  <c r="T20" i="6"/>
  <c r="J141" i="1" s="1"/>
  <c r="S44" i="1"/>
  <c r="B22" i="5"/>
  <c r="W12" i="5"/>
  <c r="N38" i="5"/>
  <c r="K95" i="1" s="1"/>
  <c r="I32" i="5"/>
  <c r="O102" i="1" s="1"/>
  <c r="B37" i="5"/>
  <c r="I14" i="6"/>
  <c r="F144" i="1" s="1"/>
  <c r="AL39" i="3"/>
  <c r="O177" i="1"/>
  <c r="W18" i="4"/>
  <c r="W11" i="5"/>
  <c r="W9" i="5"/>
  <c r="C35" i="5"/>
  <c r="C11" i="5"/>
  <c r="F101" i="1" s="1"/>
  <c r="C35" i="6"/>
  <c r="G130" i="1" s="1"/>
  <c r="I26" i="6"/>
  <c r="O144" i="1" s="1"/>
  <c r="I47" i="7"/>
  <c r="G157" i="1" s="1"/>
  <c r="B25" i="7"/>
  <c r="W14" i="7"/>
  <c r="C11" i="7"/>
  <c r="J50" i="7" s="1"/>
  <c r="B52" i="6"/>
  <c r="C54" i="13"/>
  <c r="S4" i="1"/>
  <c r="O61" i="2"/>
  <c r="J31" i="5"/>
  <c r="X18" i="5"/>
  <c r="N5" i="5"/>
  <c r="W11" i="7"/>
  <c r="B16" i="7"/>
  <c r="B61" i="3"/>
  <c r="W16" i="4"/>
  <c r="S18" i="13"/>
  <c r="J19" i="4"/>
  <c r="S4" i="13"/>
  <c r="W14" i="5"/>
  <c r="B16" i="5"/>
  <c r="J34" i="5"/>
  <c r="C29" i="12"/>
  <c r="N35" i="4"/>
  <c r="J64" i="1" s="1"/>
  <c r="J28" i="5"/>
  <c r="W18" i="5"/>
  <c r="J10" i="5"/>
  <c r="W13" i="6"/>
  <c r="B25" i="6"/>
  <c r="T26" i="7"/>
  <c r="M163" i="1" s="1"/>
  <c r="T11" i="7"/>
  <c r="N173" i="1" s="1"/>
  <c r="S52" i="13"/>
  <c r="S52" i="1"/>
  <c r="C10" i="1"/>
  <c r="O72" i="2"/>
  <c r="Y72" i="2"/>
  <c r="Y17" i="2"/>
  <c r="C41" i="5"/>
  <c r="O113" i="1" s="1"/>
  <c r="X8" i="4"/>
  <c r="J16" i="5"/>
  <c r="S44" i="13"/>
  <c r="L72" i="3"/>
  <c r="I5" i="4"/>
  <c r="F62" i="1" s="1"/>
  <c r="T11" i="5"/>
  <c r="N109" i="1" s="1"/>
  <c r="T11" i="6"/>
  <c r="M131" i="1" s="1"/>
  <c r="L61" i="3"/>
  <c r="S40" i="1"/>
  <c r="C2" i="1"/>
  <c r="C34" i="1"/>
  <c r="C30" i="1"/>
  <c r="O17" i="2"/>
  <c r="Y61" i="2"/>
  <c r="L6" i="3"/>
  <c r="S18" i="1"/>
  <c r="U5" i="4"/>
  <c r="O61" i="1"/>
  <c r="M8" i="4"/>
  <c r="X22" i="5"/>
  <c r="W15" i="5"/>
  <c r="B28" i="5"/>
  <c r="X15" i="5"/>
  <c r="B49" i="5"/>
  <c r="J31" i="4"/>
  <c r="J25" i="4"/>
  <c r="X7" i="4"/>
  <c r="X9" i="4"/>
  <c r="X21" i="4"/>
  <c r="B14" i="4"/>
  <c r="J44" i="4" s="1"/>
  <c r="J16" i="4"/>
  <c r="J43" i="4"/>
  <c r="W11" i="4"/>
  <c r="B19" i="4"/>
  <c r="N23" i="7"/>
  <c r="I14" i="7"/>
  <c r="F170" i="1" s="1"/>
  <c r="C8" i="6"/>
  <c r="C5" i="6"/>
  <c r="T50" i="4"/>
  <c r="K81" i="1" s="1"/>
  <c r="N50" i="4"/>
  <c r="J81" i="1" s="1"/>
  <c r="T29" i="4"/>
  <c r="M81" i="1" s="1"/>
  <c r="N11" i="4"/>
  <c r="N72" i="1" s="1"/>
  <c r="N5" i="4"/>
  <c r="N8" i="4"/>
  <c r="N66" i="1" s="1"/>
  <c r="I38" i="6"/>
  <c r="G139" i="1" s="1"/>
  <c r="C38" i="6"/>
  <c r="I41" i="6"/>
  <c r="G146" i="1" s="1"/>
  <c r="C53" i="7"/>
  <c r="G170" i="1" s="1"/>
  <c r="C44" i="6"/>
  <c r="N123" i="1" s="1"/>
  <c r="N14" i="7"/>
  <c r="N178" i="1" s="1"/>
  <c r="N11" i="7"/>
  <c r="N170" i="1" s="1"/>
  <c r="C5" i="4"/>
  <c r="J38" i="4" s="1"/>
  <c r="C17" i="4"/>
  <c r="I47" i="5"/>
  <c r="G93" i="1" s="1"/>
  <c r="N44" i="5"/>
  <c r="J102" i="1" s="1"/>
  <c r="N23" i="5"/>
  <c r="H108" i="1" s="1"/>
  <c r="C20" i="5"/>
  <c r="B56" i="5" s="1"/>
  <c r="N11" i="5"/>
  <c r="N106" i="1" s="1"/>
  <c r="T8" i="5"/>
  <c r="N101" i="1" s="1"/>
  <c r="C14" i="5"/>
  <c r="F105" i="1" s="1"/>
  <c r="I20" i="7"/>
  <c r="F178" i="1" s="1"/>
  <c r="I8" i="7"/>
  <c r="F162" i="1" s="1"/>
  <c r="C5" i="7"/>
  <c r="F157" i="1" s="1"/>
  <c r="I5" i="7"/>
  <c r="F158" i="1" s="1"/>
  <c r="I38" i="7"/>
  <c r="I11" i="7"/>
  <c r="F166" i="1" s="1"/>
  <c r="X155" i="3"/>
  <c r="X158" i="3"/>
  <c r="P161" i="3"/>
  <c r="P155" i="3"/>
  <c r="D120" i="3"/>
  <c r="M30" i="1" s="1"/>
  <c r="AD82" i="3"/>
  <c r="J13" i="2"/>
  <c r="K13" i="2" s="1"/>
  <c r="D13" i="2"/>
  <c r="C13" i="2" s="1"/>
  <c r="D10" i="2"/>
  <c r="J7" i="2"/>
  <c r="D7" i="2"/>
  <c r="W10" i="4"/>
  <c r="B25" i="4"/>
  <c r="B37" i="7"/>
  <c r="W19" i="7"/>
  <c r="U16" i="7"/>
  <c r="X30" i="7"/>
  <c r="N153" i="1"/>
  <c r="G123" i="1"/>
  <c r="N44" i="4"/>
  <c r="C41" i="4"/>
  <c r="I41" i="5"/>
  <c r="O114" i="1" s="1"/>
  <c r="N35" i="5"/>
  <c r="I35" i="7"/>
  <c r="O170" i="1" s="1"/>
  <c r="N29" i="7"/>
  <c r="N26" i="7"/>
  <c r="S34" i="1"/>
  <c r="C6" i="1"/>
  <c r="S22" i="1"/>
  <c r="Y83" i="2"/>
  <c r="AL83" i="3"/>
  <c r="W9" i="4"/>
  <c r="B22" i="4"/>
  <c r="U10" i="4"/>
  <c r="X19" i="4"/>
  <c r="W20" i="7"/>
  <c r="B40" i="7"/>
  <c r="L6" i="2"/>
  <c r="F117" i="1"/>
  <c r="M8" i="7"/>
  <c r="J28" i="7"/>
  <c r="B7" i="6"/>
  <c r="W24" i="5"/>
  <c r="F143" i="1"/>
  <c r="X11" i="4"/>
  <c r="W8" i="6"/>
  <c r="B10" i="6"/>
  <c r="W6" i="6"/>
  <c r="J13" i="7"/>
  <c r="X10" i="7"/>
  <c r="N29" i="5"/>
  <c r="N26" i="5"/>
  <c r="N20" i="5"/>
  <c r="W22" i="5"/>
  <c r="B43" i="5"/>
  <c r="B16" i="6"/>
  <c r="W9" i="6"/>
  <c r="X6" i="6"/>
  <c r="J10" i="6"/>
  <c r="T35" i="4"/>
  <c r="J77" i="1" s="1"/>
  <c r="C29" i="4"/>
  <c r="I23" i="4"/>
  <c r="O66" i="1" s="1"/>
  <c r="I20" i="4"/>
  <c r="O62" i="1" s="1"/>
  <c r="C8" i="4"/>
  <c r="B41" i="4" s="1"/>
  <c r="W21" i="5"/>
  <c r="B40" i="5"/>
  <c r="F113" i="1"/>
  <c r="J40" i="5"/>
  <c r="X21" i="5"/>
  <c r="I17" i="5"/>
  <c r="F110" i="1" s="1"/>
  <c r="X13" i="5"/>
  <c r="J19" i="5"/>
  <c r="I5" i="5"/>
  <c r="F94" i="1" s="1"/>
  <c r="N8" i="6"/>
  <c r="I53" i="6"/>
  <c r="N146" i="1" s="1"/>
  <c r="I11" i="6"/>
  <c r="F140" i="1" s="1"/>
  <c r="F169" i="1"/>
  <c r="X10" i="4"/>
  <c r="J22" i="7"/>
  <c r="W21" i="7"/>
  <c r="B53" i="6"/>
  <c r="I50" i="5"/>
  <c r="G101" i="1" s="1"/>
  <c r="J37" i="5"/>
  <c r="X20" i="5"/>
  <c r="X14" i="5"/>
  <c r="J22" i="5"/>
  <c r="W13" i="5"/>
  <c r="B19" i="5"/>
  <c r="N35" i="6"/>
  <c r="C41" i="6"/>
  <c r="T14" i="6"/>
  <c r="M145" i="1" s="1"/>
  <c r="C23" i="6"/>
  <c r="N5" i="6"/>
  <c r="I50" i="6"/>
  <c r="N139" i="1" s="1"/>
  <c r="J181" i="1"/>
  <c r="T50" i="7"/>
  <c r="K181" i="1" s="1"/>
  <c r="O174" i="1"/>
  <c r="B34" i="7"/>
  <c r="C32" i="7"/>
  <c r="I23" i="7"/>
  <c r="F182" i="1" s="1"/>
  <c r="C20" i="7"/>
  <c r="F165" i="1"/>
  <c r="S46" i="1"/>
  <c r="S46" i="13"/>
  <c r="O5" i="2"/>
  <c r="O6" i="2" s="1"/>
  <c r="B27" i="2"/>
  <c r="B28" i="2" s="1"/>
  <c r="B16" i="2"/>
  <c r="B17" i="2" s="1"/>
  <c r="T23" i="4"/>
  <c r="H81" i="1" s="1"/>
  <c r="T20" i="4"/>
  <c r="H67" i="1" s="1"/>
  <c r="T14" i="4"/>
  <c r="N82" i="1" s="1"/>
  <c r="J7" i="4"/>
  <c r="X5" i="4"/>
  <c r="T50" i="5"/>
  <c r="K117" i="1" s="1"/>
  <c r="N8" i="5"/>
  <c r="T5" i="5"/>
  <c r="N93" i="1" s="1"/>
  <c r="C20" i="6"/>
  <c r="X10" i="6"/>
  <c r="J19" i="6"/>
  <c r="I5" i="6"/>
  <c r="F126" i="1" s="1"/>
  <c r="C50" i="7"/>
  <c r="B22" i="7"/>
  <c r="W13" i="7"/>
  <c r="C4" i="1"/>
  <c r="S50" i="1"/>
  <c r="S50" i="13"/>
  <c r="S6" i="13"/>
  <c r="L17" i="2"/>
  <c r="C47" i="4"/>
  <c r="X17" i="4"/>
  <c r="J49" i="4"/>
  <c r="N14" i="4"/>
  <c r="U29" i="4" s="1"/>
  <c r="T11" i="4"/>
  <c r="N75" i="1" s="1"/>
  <c r="C47" i="5"/>
  <c r="C38" i="5"/>
  <c r="C32" i="5"/>
  <c r="N14" i="5"/>
  <c r="I47" i="6"/>
  <c r="N132" i="1" s="1"/>
  <c r="I32" i="7"/>
  <c r="O166" i="1" s="1"/>
  <c r="T20" i="7"/>
  <c r="H163" i="1" s="1"/>
  <c r="W14" i="4"/>
  <c r="B40" i="4"/>
  <c r="B28" i="3"/>
  <c r="C38" i="1"/>
  <c r="C38" i="13"/>
  <c r="L83" i="3"/>
  <c r="C16" i="1"/>
  <c r="B72" i="3"/>
  <c r="O17" i="3"/>
  <c r="C8" i="7"/>
  <c r="C36" i="13"/>
  <c r="C36" i="1"/>
  <c r="C46" i="13"/>
  <c r="S10" i="1"/>
  <c r="C8" i="1"/>
  <c r="C50" i="1"/>
  <c r="Y28" i="2"/>
  <c r="B50" i="3"/>
  <c r="B39" i="3"/>
  <c r="C28" i="13"/>
  <c r="C28" i="1"/>
  <c r="Y17" i="3"/>
  <c r="S48" i="1"/>
  <c r="C20" i="1"/>
  <c r="C40" i="1"/>
  <c r="L39" i="3"/>
  <c r="L17" i="3"/>
  <c r="C54" i="1"/>
  <c r="S2" i="1"/>
  <c r="S32" i="1"/>
  <c r="O6" i="3"/>
  <c r="Y28" i="3"/>
  <c r="Y6" i="3"/>
  <c r="B6" i="3"/>
  <c r="C48" i="13"/>
  <c r="C48" i="1"/>
  <c r="S14" i="1"/>
  <c r="J10" i="2"/>
  <c r="K168" i="1" l="1"/>
  <c r="U14" i="6"/>
  <c r="X26" i="6" s="1"/>
  <c r="O93" i="1"/>
  <c r="J44" i="6"/>
  <c r="X19" i="6" s="1"/>
  <c r="F173" i="1"/>
  <c r="M10" i="5"/>
  <c r="U5" i="7"/>
  <c r="U7" i="7" s="1"/>
  <c r="J47" i="7"/>
  <c r="X23" i="7" s="1"/>
  <c r="X17" i="6"/>
  <c r="M26" i="4"/>
  <c r="M28" i="4" s="1"/>
  <c r="M13" i="4"/>
  <c r="U11" i="7"/>
  <c r="X29" i="7" s="1"/>
  <c r="U29" i="7"/>
  <c r="U31" i="7" s="1"/>
  <c r="B53" i="5"/>
  <c r="W26" i="5" s="1"/>
  <c r="J50" i="5"/>
  <c r="J52" i="5" s="1"/>
  <c r="W25" i="5"/>
  <c r="J47" i="5"/>
  <c r="J49" i="5" s="1"/>
  <c r="J53" i="5"/>
  <c r="X26" i="5" s="1"/>
  <c r="M14" i="4"/>
  <c r="W21" i="4" s="1"/>
  <c r="N59" i="1"/>
  <c r="M23" i="4"/>
  <c r="W30" i="7"/>
  <c r="W29" i="7"/>
  <c r="M23" i="7"/>
  <c r="W32" i="7" s="1"/>
  <c r="W25" i="7"/>
  <c r="X26" i="7"/>
  <c r="J58" i="7"/>
  <c r="W18" i="6"/>
  <c r="X28" i="5"/>
  <c r="U26" i="4"/>
  <c r="M38" i="4" s="1"/>
  <c r="U23" i="5"/>
  <c r="J58" i="5"/>
  <c r="X27" i="5"/>
  <c r="X18" i="4"/>
  <c r="U7" i="4"/>
  <c r="M14" i="5"/>
  <c r="M26" i="5"/>
  <c r="N89" i="1"/>
  <c r="U25" i="7"/>
  <c r="X32" i="7"/>
  <c r="O105" i="1"/>
  <c r="M11" i="5"/>
  <c r="J55" i="7"/>
  <c r="X25" i="7"/>
  <c r="U20" i="4"/>
  <c r="U11" i="4"/>
  <c r="O75" i="1"/>
  <c r="B47" i="4"/>
  <c r="U23" i="4" s="1"/>
  <c r="F79" i="1"/>
  <c r="M20" i="4"/>
  <c r="B16" i="4"/>
  <c r="B10" i="4"/>
  <c r="W7" i="4"/>
  <c r="W15" i="4"/>
  <c r="B43" i="4"/>
  <c r="H172" i="1"/>
  <c r="U35" i="7"/>
  <c r="F125" i="1"/>
  <c r="J32" i="6"/>
  <c r="B35" i="6"/>
  <c r="U5" i="6" s="1"/>
  <c r="F129" i="1"/>
  <c r="L131" i="3"/>
  <c r="L132" i="3" s="1"/>
  <c r="N52" i="1"/>
  <c r="U60" i="2"/>
  <c r="N10" i="1" s="1"/>
  <c r="AH5" i="2"/>
  <c r="H9" i="1" s="1"/>
  <c r="G137" i="1"/>
  <c r="M8" i="6"/>
  <c r="F61" i="1"/>
  <c r="U131" i="3"/>
  <c r="K40" i="1" s="1"/>
  <c r="Q131" i="3"/>
  <c r="H153" i="2"/>
  <c r="K21" i="1" s="1"/>
  <c r="P158" i="3"/>
  <c r="Q153" i="3" s="1"/>
  <c r="X161" i="3"/>
  <c r="U153" i="3" s="1"/>
  <c r="K53" i="1" s="1"/>
  <c r="Q109" i="3"/>
  <c r="K34" i="1" s="1"/>
  <c r="U98" i="3"/>
  <c r="J49" i="1" s="1"/>
  <c r="M37" i="1"/>
  <c r="H98" i="2"/>
  <c r="J18" i="1" s="1"/>
  <c r="H131" i="3"/>
  <c r="M53" i="1" s="1"/>
  <c r="D109" i="3"/>
  <c r="H46" i="1" s="1"/>
  <c r="H109" i="3"/>
  <c r="H53" i="1" s="1"/>
  <c r="H98" i="3"/>
  <c r="H37" i="1" s="1"/>
  <c r="AD27" i="2"/>
  <c r="M4" i="1" s="1"/>
  <c r="AH27" i="2"/>
  <c r="M9" i="1" s="1"/>
  <c r="AD16" i="2"/>
  <c r="H16" i="1" s="1"/>
  <c r="AD60" i="3"/>
  <c r="N36" i="1" s="1"/>
  <c r="AD5" i="2"/>
  <c r="H4" i="1" s="1"/>
  <c r="Q60" i="2"/>
  <c r="AH71" i="3"/>
  <c r="N47" i="1" s="1"/>
  <c r="AH82" i="3"/>
  <c r="N54" i="1" s="1"/>
  <c r="U82" i="2"/>
  <c r="N22" i="1" s="1"/>
  <c r="AD49" i="3"/>
  <c r="N29" i="1" s="1"/>
  <c r="AH49" i="3"/>
  <c r="N31" i="1" s="1"/>
  <c r="U49" i="2"/>
  <c r="N5" i="1" s="1"/>
  <c r="Q5" i="2"/>
  <c r="G3" i="1" s="1"/>
  <c r="U5" i="2"/>
  <c r="G5" i="1" s="1"/>
  <c r="U27" i="2"/>
  <c r="G16" i="1" s="1"/>
  <c r="Q27" i="2"/>
  <c r="D71" i="3"/>
  <c r="Q16" i="3"/>
  <c r="U16" i="3"/>
  <c r="O48" i="1" s="1"/>
  <c r="D16" i="3"/>
  <c r="H27" i="2"/>
  <c r="O20" i="1" s="1"/>
  <c r="Q27" i="3"/>
  <c r="C10" i="2"/>
  <c r="K7" i="2"/>
  <c r="C7" i="2"/>
  <c r="Q16" i="2"/>
  <c r="U16" i="2"/>
  <c r="G10" i="1" s="1"/>
  <c r="D16" i="2"/>
  <c r="H16" i="2"/>
  <c r="O6" i="1" s="1"/>
  <c r="U5" i="3"/>
  <c r="O44" i="1" s="1"/>
  <c r="Q5" i="3"/>
  <c r="D38" i="3"/>
  <c r="H71" i="3"/>
  <c r="O36" i="1" s="1"/>
  <c r="AD38" i="3"/>
  <c r="G52" i="1" s="1"/>
  <c r="D82" i="3"/>
  <c r="D27" i="3"/>
  <c r="H131" i="2"/>
  <c r="K11" i="1" s="1"/>
  <c r="F161" i="1"/>
  <c r="B50" i="7"/>
  <c r="N114" i="1"/>
  <c r="U29" i="5"/>
  <c r="G80" i="1"/>
  <c r="AD16" i="3"/>
  <c r="G36" i="1" s="1"/>
  <c r="G162" i="1"/>
  <c r="U20" i="7"/>
  <c r="O129" i="1"/>
  <c r="B47" i="6"/>
  <c r="U11" i="6" s="1"/>
  <c r="U23" i="6"/>
  <c r="AH38" i="2"/>
  <c r="M21" i="1" s="1"/>
  <c r="AH16" i="2"/>
  <c r="H21" i="1" s="1"/>
  <c r="M172" i="1"/>
  <c r="G66" i="1"/>
  <c r="AH38" i="3"/>
  <c r="G54" i="1" s="1"/>
  <c r="D153" i="2"/>
  <c r="D49" i="3"/>
  <c r="D60" i="3"/>
  <c r="O101" i="1"/>
  <c r="U8" i="5"/>
  <c r="N80" i="1"/>
  <c r="H109" i="2"/>
  <c r="K18" i="1" s="1"/>
  <c r="B56" i="7"/>
  <c r="F177" i="1"/>
  <c r="G144" i="1"/>
  <c r="U8" i="6"/>
  <c r="H138" i="1"/>
  <c r="B58" i="5"/>
  <c r="W27" i="5"/>
  <c r="F65" i="1"/>
  <c r="W19" i="4"/>
  <c r="M10" i="4"/>
  <c r="H91" i="1"/>
  <c r="Q49" i="2"/>
  <c r="N3" i="1" s="1"/>
  <c r="J69" i="1"/>
  <c r="Q82" i="2"/>
  <c r="G22" i="1"/>
  <c r="U11" i="5"/>
  <c r="O109" i="1"/>
  <c r="U26" i="5"/>
  <c r="N98" i="1"/>
  <c r="H124" i="1"/>
  <c r="J145" i="1"/>
  <c r="H38" i="3"/>
  <c r="F48" i="1" s="1"/>
  <c r="M91" i="1"/>
  <c r="Q71" i="2"/>
  <c r="W28" i="7"/>
  <c r="M10" i="7"/>
  <c r="J95" i="1"/>
  <c r="K10" i="2"/>
  <c r="H82" i="3"/>
  <c r="O40" i="1" s="1"/>
  <c r="H27" i="3"/>
  <c r="F40" i="1" s="1"/>
  <c r="D109" i="2"/>
  <c r="K7" i="1" s="1"/>
  <c r="D98" i="3"/>
  <c r="H30" i="1" s="1"/>
  <c r="D131" i="2"/>
  <c r="AD27" i="3"/>
  <c r="G89" i="1"/>
  <c r="AD38" i="2"/>
  <c r="M16" i="1" s="1"/>
  <c r="U71" i="2"/>
  <c r="N16" i="1" s="1"/>
  <c r="D27" i="2"/>
  <c r="H5" i="3"/>
  <c r="F32" i="1" s="1"/>
  <c r="X24" i="7"/>
  <c r="J52" i="7"/>
  <c r="O165" i="1"/>
  <c r="U8" i="7"/>
  <c r="O139" i="1"/>
  <c r="J50" i="6"/>
  <c r="W22" i="6"/>
  <c r="B55" i="6"/>
  <c r="M108" i="1"/>
  <c r="AD5" i="3"/>
  <c r="G29" i="1" s="1"/>
  <c r="M155" i="1"/>
  <c r="U16" i="6" l="1"/>
  <c r="M11" i="6"/>
  <c r="M23" i="6" s="1"/>
  <c r="J46" i="6"/>
  <c r="M26" i="7"/>
  <c r="W33" i="7" s="1"/>
  <c r="X27" i="7"/>
  <c r="J49" i="7"/>
  <c r="M20" i="7"/>
  <c r="W31" i="7" s="1"/>
  <c r="M28" i="7"/>
  <c r="B55" i="5"/>
  <c r="M16" i="4"/>
  <c r="X34" i="7"/>
  <c r="X24" i="5"/>
  <c r="W24" i="4"/>
  <c r="U13" i="7"/>
  <c r="M29" i="7"/>
  <c r="M31" i="7" s="1"/>
  <c r="X25" i="5"/>
  <c r="U20" i="5"/>
  <c r="U20" i="6"/>
  <c r="U22" i="6" s="1"/>
  <c r="M23" i="5"/>
  <c r="W33" i="5" s="1"/>
  <c r="J55" i="5"/>
  <c r="M38" i="5"/>
  <c r="W37" i="5" s="1"/>
  <c r="M20" i="5"/>
  <c r="M22" i="5" s="1"/>
  <c r="M25" i="7"/>
  <c r="U38" i="7"/>
  <c r="U40" i="7" s="1"/>
  <c r="U28" i="4"/>
  <c r="M16" i="5"/>
  <c r="X24" i="4"/>
  <c r="X33" i="5"/>
  <c r="W31" i="5"/>
  <c r="U25" i="5"/>
  <c r="U35" i="5"/>
  <c r="M29" i="4"/>
  <c r="W30" i="5"/>
  <c r="M13" i="5"/>
  <c r="B49" i="4"/>
  <c r="W34" i="5"/>
  <c r="M28" i="5"/>
  <c r="H5" i="2"/>
  <c r="F6" i="1" s="1"/>
  <c r="W17" i="4"/>
  <c r="D5" i="2"/>
  <c r="X25" i="6"/>
  <c r="U13" i="6"/>
  <c r="U7" i="6"/>
  <c r="X23" i="6"/>
  <c r="J53" i="1"/>
  <c r="J40" i="1"/>
  <c r="J11" i="1"/>
  <c r="J21" i="1"/>
  <c r="X35" i="7"/>
  <c r="U37" i="7"/>
  <c r="W16" i="6"/>
  <c r="B37" i="6"/>
  <c r="J34" i="6"/>
  <c r="M5" i="6"/>
  <c r="M20" i="6" s="1"/>
  <c r="M22" i="6" s="1"/>
  <c r="X15" i="6"/>
  <c r="G45" i="1"/>
  <c r="AL49" i="3"/>
  <c r="B120" i="3" s="1"/>
  <c r="B121" i="3" s="1"/>
  <c r="O31" i="1"/>
  <c r="AB38" i="3"/>
  <c r="AB39" i="3" s="1"/>
  <c r="F51" i="1"/>
  <c r="AL16" i="3"/>
  <c r="AL17" i="3" s="1"/>
  <c r="F39" i="1"/>
  <c r="AL60" i="3"/>
  <c r="AL61" i="3" s="1"/>
  <c r="O39" i="1"/>
  <c r="AL27" i="3"/>
  <c r="AL28" i="3" s="1"/>
  <c r="F47" i="1"/>
  <c r="AB71" i="3"/>
  <c r="AB72" i="3" s="1"/>
  <c r="O43" i="1"/>
  <c r="AB82" i="3"/>
  <c r="AB83" i="3" s="1"/>
  <c r="O51" i="1"/>
  <c r="AB16" i="3"/>
  <c r="AB17" i="3" s="1"/>
  <c r="F35" i="1"/>
  <c r="AL71" i="3"/>
  <c r="AL72" i="3" s="1"/>
  <c r="O47" i="1"/>
  <c r="AB60" i="3"/>
  <c r="AB61" i="3" s="1"/>
  <c r="O35" i="1"/>
  <c r="O82" i="2"/>
  <c r="O83" i="2" s="1"/>
  <c r="O19" i="1"/>
  <c r="AB38" i="2"/>
  <c r="AB39" i="2" s="1"/>
  <c r="N15" i="1"/>
  <c r="AL38" i="2"/>
  <c r="AL39" i="2" s="1"/>
  <c r="N20" i="1"/>
  <c r="AL16" i="2"/>
  <c r="AL17" i="2" s="1"/>
  <c r="G21" i="1"/>
  <c r="Y49" i="2"/>
  <c r="Y50" i="2" s="1"/>
  <c r="O5" i="1"/>
  <c r="AL5" i="2"/>
  <c r="AL6" i="2" s="1"/>
  <c r="G9" i="1"/>
  <c r="Y5" i="2"/>
  <c r="Y6" i="2" s="1"/>
  <c r="F5" i="1"/>
  <c r="AB16" i="2"/>
  <c r="AB17" i="2" s="1"/>
  <c r="G15" i="1"/>
  <c r="AL27" i="2"/>
  <c r="AL28" i="2" s="1"/>
  <c r="N9" i="1"/>
  <c r="W24" i="6"/>
  <c r="M10" i="6"/>
  <c r="X14" i="4"/>
  <c r="J40" i="4"/>
  <c r="L109" i="3"/>
  <c r="L110" i="3" s="1"/>
  <c r="U109" i="3"/>
  <c r="K49" i="1" s="1"/>
  <c r="Q98" i="3"/>
  <c r="J34" i="1" s="1"/>
  <c r="D131" i="3"/>
  <c r="AH60" i="3"/>
  <c r="N39" i="1" s="1"/>
  <c r="AD71" i="3"/>
  <c r="H16" i="3"/>
  <c r="F36" i="1" s="1"/>
  <c r="U27" i="3"/>
  <c r="O52" i="1" s="1"/>
  <c r="X22" i="4"/>
  <c r="M35" i="4"/>
  <c r="U22" i="4"/>
  <c r="D5" i="3"/>
  <c r="U26" i="7"/>
  <c r="X28" i="7"/>
  <c r="U10" i="7"/>
  <c r="W20" i="6"/>
  <c r="B49" i="6"/>
  <c r="U28" i="5"/>
  <c r="X34" i="5"/>
  <c r="W26" i="7"/>
  <c r="B58" i="7"/>
  <c r="X25" i="4"/>
  <c r="U31" i="4"/>
  <c r="U38" i="4"/>
  <c r="D98" i="2"/>
  <c r="J7" i="1" s="1"/>
  <c r="U25" i="6"/>
  <c r="X28" i="6"/>
  <c r="U29" i="6"/>
  <c r="U25" i="4"/>
  <c r="X23" i="4"/>
  <c r="AH27" i="3"/>
  <c r="G47" i="1" s="1"/>
  <c r="U31" i="5"/>
  <c r="X35" i="5"/>
  <c r="AH5" i="3"/>
  <c r="G31" i="1" s="1"/>
  <c r="B52" i="7"/>
  <c r="W24" i="7"/>
  <c r="J52" i="6"/>
  <c r="M14" i="6"/>
  <c r="X21" i="6"/>
  <c r="W27" i="4"/>
  <c r="M40" i="4"/>
  <c r="U13" i="4"/>
  <c r="X20" i="4"/>
  <c r="M29" i="5"/>
  <c r="U38" i="5" s="1"/>
  <c r="U13" i="5"/>
  <c r="X30" i="5"/>
  <c r="J46" i="4"/>
  <c r="X16" i="4"/>
  <c r="U35" i="4"/>
  <c r="X24" i="6"/>
  <c r="U10" i="6"/>
  <c r="U10" i="5"/>
  <c r="X29" i="5"/>
  <c r="H49" i="3"/>
  <c r="F52" i="1" s="1"/>
  <c r="M35" i="7"/>
  <c r="M44" i="7" s="1"/>
  <c r="U22" i="7"/>
  <c r="X31" i="7"/>
  <c r="H60" i="3"/>
  <c r="O32" i="1" s="1"/>
  <c r="AH16" i="3"/>
  <c r="G39" i="1" s="1"/>
  <c r="M35" i="5" l="1"/>
  <c r="M25" i="6"/>
  <c r="U35" i="6"/>
  <c r="K148" i="1" s="1"/>
  <c r="W28" i="6"/>
  <c r="M13" i="6"/>
  <c r="W25" i="6"/>
  <c r="M22" i="7"/>
  <c r="AL50" i="3"/>
  <c r="M40" i="5"/>
  <c r="M29" i="6"/>
  <c r="M31" i="6" s="1"/>
  <c r="M25" i="5"/>
  <c r="U22" i="5"/>
  <c r="X27" i="6"/>
  <c r="AB5" i="2"/>
  <c r="AB6" i="2" s="1"/>
  <c r="W34" i="7"/>
  <c r="X32" i="5"/>
  <c r="X36" i="7"/>
  <c r="W32" i="5"/>
  <c r="AB27" i="2"/>
  <c r="AB28" i="2" s="1"/>
  <c r="M35" i="6"/>
  <c r="W27" i="6"/>
  <c r="L98" i="3"/>
  <c r="L99" i="3" s="1"/>
  <c r="L109" i="2"/>
  <c r="L110" i="2" s="1"/>
  <c r="X36" i="5"/>
  <c r="U50" i="4"/>
  <c r="U37" i="5"/>
  <c r="M50" i="5"/>
  <c r="M37" i="5"/>
  <c r="W36" i="5"/>
  <c r="M44" i="5"/>
  <c r="U50" i="5"/>
  <c r="K120" i="1" s="1"/>
  <c r="L120" i="3"/>
  <c r="O109" i="3" s="1"/>
  <c r="L98" i="2"/>
  <c r="L99" i="2" s="1"/>
  <c r="Y98" i="3"/>
  <c r="Y99" i="3" s="1"/>
  <c r="M7" i="6"/>
  <c r="W23" i="6"/>
  <c r="B131" i="3"/>
  <c r="B132" i="3" s="1"/>
  <c r="N44" i="1"/>
  <c r="Y109" i="3"/>
  <c r="M46" i="1"/>
  <c r="B109" i="3"/>
  <c r="B110" i="3" s="1"/>
  <c r="AL5" i="3"/>
  <c r="AL6" i="3" s="1"/>
  <c r="F31" i="1"/>
  <c r="M46" i="7"/>
  <c r="W37" i="7"/>
  <c r="W22" i="4"/>
  <c r="M22" i="4"/>
  <c r="W23" i="4"/>
  <c r="M25" i="4"/>
  <c r="U28" i="7"/>
  <c r="X33" i="7"/>
  <c r="M38" i="7"/>
  <c r="U44" i="7" s="1"/>
  <c r="C15" i="8" s="1"/>
  <c r="U31" i="6"/>
  <c r="X29" i="6"/>
  <c r="B12" i="8"/>
  <c r="M50" i="4"/>
  <c r="W26" i="4"/>
  <c r="M37" i="4"/>
  <c r="W25" i="4"/>
  <c r="M31" i="4"/>
  <c r="X27" i="4"/>
  <c r="U40" i="4"/>
  <c r="U44" i="4"/>
  <c r="W35" i="7"/>
  <c r="M37" i="7"/>
  <c r="M50" i="7"/>
  <c r="M44" i="4"/>
  <c r="U37" i="4"/>
  <c r="X26" i="4"/>
  <c r="W35" i="5"/>
  <c r="M31" i="5"/>
  <c r="W26" i="6"/>
  <c r="M16" i="6"/>
  <c r="X37" i="5"/>
  <c r="U40" i="5"/>
  <c r="U44" i="5"/>
  <c r="B109" i="2" l="1"/>
  <c r="B110" i="2" s="1"/>
  <c r="D12" i="8"/>
  <c r="D14" i="8" s="1"/>
  <c r="U37" i="6"/>
  <c r="X30" i="6"/>
  <c r="B98" i="2"/>
  <c r="B99" i="2" s="1"/>
  <c r="C12" i="8"/>
  <c r="C14" i="8" s="1"/>
  <c r="W29" i="6"/>
  <c r="B98" i="3"/>
  <c r="B99" i="3" s="1"/>
  <c r="E12" i="8"/>
  <c r="E14" i="8" s="1"/>
  <c r="D13" i="8"/>
  <c r="X37" i="7"/>
  <c r="L121" i="3"/>
  <c r="U46" i="7"/>
  <c r="B15" i="8"/>
  <c r="B17" i="8" s="1"/>
  <c r="W30" i="6"/>
  <c r="G148" i="1"/>
  <c r="M37" i="6"/>
  <c r="E9" i="8"/>
  <c r="E10" i="8" s="1"/>
  <c r="X29" i="4"/>
  <c r="K84" i="1"/>
  <c r="U52" i="4"/>
  <c r="U52" i="5"/>
  <c r="G120" i="1"/>
  <c r="M52" i="5"/>
  <c r="D9" i="8"/>
  <c r="D10" i="8" s="1"/>
  <c r="W39" i="5"/>
  <c r="X39" i="5"/>
  <c r="M46" i="5"/>
  <c r="W38" i="5"/>
  <c r="B131" i="2"/>
  <c r="C2" i="8" s="1"/>
  <c r="L131" i="2"/>
  <c r="B2" i="8" s="1"/>
  <c r="C9" i="8"/>
  <c r="C11" i="8" s="1"/>
  <c r="D6" i="8"/>
  <c r="D7" i="8" s="1"/>
  <c r="Y131" i="3"/>
  <c r="Y110" i="3"/>
  <c r="C16" i="8"/>
  <c r="C17" i="8"/>
  <c r="O110" i="3"/>
  <c r="Y153" i="3"/>
  <c r="B13" i="8"/>
  <c r="B14" i="8"/>
  <c r="W36" i="7"/>
  <c r="M40" i="7"/>
  <c r="U50" i="7"/>
  <c r="E15" i="8" s="1"/>
  <c r="U46" i="5"/>
  <c r="X38" i="5"/>
  <c r="B9" i="8"/>
  <c r="M46" i="4"/>
  <c r="W28" i="4"/>
  <c r="C6" i="8"/>
  <c r="U46" i="4"/>
  <c r="X28" i="4"/>
  <c r="B6" i="8"/>
  <c r="M52" i="7"/>
  <c r="W38" i="7"/>
  <c r="G184" i="1"/>
  <c r="W29" i="4"/>
  <c r="M52" i="4"/>
  <c r="G84" i="1"/>
  <c r="E6" i="8"/>
  <c r="O98" i="3" l="1"/>
  <c r="O131" i="3" s="1"/>
  <c r="B4" i="8" s="1"/>
  <c r="L153" i="2"/>
  <c r="D2" i="8" s="1"/>
  <c r="D3" i="8" s="1"/>
  <c r="B153" i="2"/>
  <c r="G24" i="1" s="1"/>
  <c r="C13" i="8"/>
  <c r="L154" i="2"/>
  <c r="E13" i="8"/>
  <c r="E11" i="8"/>
  <c r="O153" i="3"/>
  <c r="G56" i="1" s="1"/>
  <c r="B16" i="8"/>
  <c r="O99" i="3"/>
  <c r="D11" i="8"/>
  <c r="C10" i="8"/>
  <c r="D8" i="8"/>
  <c r="L132" i="2"/>
  <c r="B132" i="2"/>
  <c r="Y132" i="3"/>
  <c r="C4" i="8"/>
  <c r="Y154" i="3"/>
  <c r="K56" i="1"/>
  <c r="B7" i="8"/>
  <c r="B8" i="8"/>
  <c r="C7" i="8"/>
  <c r="C8" i="8"/>
  <c r="E17" i="8"/>
  <c r="E16" i="8"/>
  <c r="E8" i="8"/>
  <c r="E7" i="8"/>
  <c r="C3" i="8"/>
  <c r="B11" i="8"/>
  <c r="B10" i="8"/>
  <c r="K184" i="1"/>
  <c r="X38" i="7"/>
  <c r="U52" i="7"/>
  <c r="D15" i="8"/>
  <c r="O132" i="3" l="1"/>
  <c r="K24" i="1"/>
  <c r="D4" i="8"/>
  <c r="B154" i="2"/>
  <c r="E2" i="8"/>
  <c r="E3" i="8" s="1"/>
  <c r="O154" i="3"/>
  <c r="E4" i="8"/>
  <c r="E5" i="8" s="1"/>
  <c r="B5" i="8"/>
  <c r="D16" i="8"/>
  <c r="D17" i="8"/>
  <c r="B3" i="8"/>
  <c r="C5" i="8"/>
  <c r="D5" i="8" l="1"/>
</calcChain>
</file>

<file path=xl/sharedStrings.xml><?xml version="1.0" encoding="utf-8"?>
<sst xmlns="http://schemas.openxmlformats.org/spreadsheetml/2006/main" count="1884" uniqueCount="546">
  <si>
    <t>男子団体</t>
    <rPh sb="0" eb="2">
      <t>ダンシ</t>
    </rPh>
    <rPh sb="2" eb="4">
      <t>ダンタイ</t>
    </rPh>
    <phoneticPr fontId="1"/>
  </si>
  <si>
    <t>男子団体（ＢＴ）</t>
    <rPh sb="0" eb="2">
      <t>ダンシ</t>
    </rPh>
    <rPh sb="2" eb="4">
      <t>ダンタイ</t>
    </rPh>
    <phoneticPr fontId="1"/>
  </si>
  <si>
    <t>女子団体（ＧＴ）</t>
    <rPh sb="0" eb="2">
      <t>ジョシ</t>
    </rPh>
    <rPh sb="2" eb="4">
      <t>ダンタイ</t>
    </rPh>
    <phoneticPr fontId="1"/>
  </si>
  <si>
    <t>番号</t>
    <rPh sb="0" eb="2">
      <t>バンゴウ</t>
    </rPh>
    <phoneticPr fontId="1"/>
  </si>
  <si>
    <t>支部</t>
    <rPh sb="0" eb="2">
      <t>シブ</t>
    </rPh>
    <phoneticPr fontId="1"/>
  </si>
  <si>
    <t>順位</t>
    <rPh sb="0" eb="2">
      <t>ジュンイ</t>
    </rPh>
    <phoneticPr fontId="1"/>
  </si>
  <si>
    <t>学校名</t>
    <rPh sb="0" eb="2">
      <t>ガッコウ</t>
    </rPh>
    <rPh sb="2" eb="3">
      <t>メイ</t>
    </rPh>
    <phoneticPr fontId="1"/>
  </si>
  <si>
    <t>男子シングルス（ＢＳ）</t>
    <rPh sb="0" eb="2">
      <t>ダンシ</t>
    </rPh>
    <phoneticPr fontId="1"/>
  </si>
  <si>
    <t>女子シングルス（ＧＳ）</t>
    <rPh sb="0" eb="2">
      <t>ジョシ</t>
    </rPh>
    <phoneticPr fontId="1"/>
  </si>
  <si>
    <t>男子ダブルス（ＢＤ）</t>
    <rPh sb="0" eb="2">
      <t>ダンシ</t>
    </rPh>
    <phoneticPr fontId="1"/>
  </si>
  <si>
    <t>女子ダブルス（ＧD）</t>
    <rPh sb="0" eb="2">
      <t>ジョシ</t>
    </rPh>
    <phoneticPr fontId="1"/>
  </si>
  <si>
    <t>女子団体</t>
    <rPh sb="0" eb="1">
      <t>オンナ</t>
    </rPh>
    <rPh sb="1" eb="2">
      <t>コ</t>
    </rPh>
    <rPh sb="2" eb="4">
      <t>ダンタイ</t>
    </rPh>
    <phoneticPr fontId="1"/>
  </si>
  <si>
    <t>男子シングルス</t>
    <rPh sb="0" eb="2">
      <t>ダンシ</t>
    </rPh>
    <phoneticPr fontId="1"/>
  </si>
  <si>
    <t>女子シングルス</t>
    <rPh sb="0" eb="1">
      <t>オンナ</t>
    </rPh>
    <rPh sb="1" eb="2">
      <t>コ</t>
    </rPh>
    <phoneticPr fontId="1"/>
  </si>
  <si>
    <t>男子ダブルス</t>
    <rPh sb="0" eb="2">
      <t>ダンシ</t>
    </rPh>
    <phoneticPr fontId="1"/>
  </si>
  <si>
    <t>女子ダブルス</t>
    <rPh sb="0" eb="1">
      <t>オンナ</t>
    </rPh>
    <rPh sb="1" eb="2">
      <t>コ</t>
    </rPh>
    <phoneticPr fontId="1"/>
  </si>
  <si>
    <t>選手名</t>
    <rPh sb="0" eb="2">
      <t>センシュ</t>
    </rPh>
    <rPh sb="2" eb="3">
      <t>メイ</t>
    </rPh>
    <phoneticPr fontId="1"/>
  </si>
  <si>
    <t>千葉</t>
    <rPh sb="0" eb="2">
      <t>チバ</t>
    </rPh>
    <phoneticPr fontId="1"/>
  </si>
  <si>
    <t>船橋</t>
    <rPh sb="0" eb="2">
      <t>フナバシ</t>
    </rPh>
    <phoneticPr fontId="1"/>
  </si>
  <si>
    <t>葛南</t>
    <rPh sb="0" eb="1">
      <t>カツ</t>
    </rPh>
    <rPh sb="1" eb="2">
      <t>ナン</t>
    </rPh>
    <phoneticPr fontId="1"/>
  </si>
  <si>
    <t>君津</t>
    <rPh sb="0" eb="2">
      <t>キミツ</t>
    </rPh>
    <phoneticPr fontId="1"/>
  </si>
  <si>
    <t>松戸</t>
    <rPh sb="0" eb="2">
      <t>マツド</t>
    </rPh>
    <phoneticPr fontId="1"/>
  </si>
  <si>
    <t>柏</t>
    <rPh sb="0" eb="1">
      <t>カシワ</t>
    </rPh>
    <phoneticPr fontId="1"/>
  </si>
  <si>
    <t>印旛</t>
    <rPh sb="0" eb="2">
      <t>インバ</t>
    </rPh>
    <phoneticPr fontId="1"/>
  </si>
  <si>
    <t>長生</t>
    <rPh sb="0" eb="2">
      <t>チョウセイ</t>
    </rPh>
    <phoneticPr fontId="1"/>
  </si>
  <si>
    <t>東総</t>
    <rPh sb="0" eb="1">
      <t>トウ</t>
    </rPh>
    <rPh sb="1" eb="2">
      <t>ソウ</t>
    </rPh>
    <phoneticPr fontId="1"/>
  </si>
  <si>
    <t>葛北</t>
    <rPh sb="0" eb="1">
      <t>カツ</t>
    </rPh>
    <rPh sb="1" eb="2">
      <t>ホク</t>
    </rPh>
    <phoneticPr fontId="1"/>
  </si>
  <si>
    <t>市原</t>
    <rPh sb="0" eb="2">
      <t>イチハラ</t>
    </rPh>
    <phoneticPr fontId="1"/>
  </si>
  <si>
    <t>山武</t>
    <rPh sb="0" eb="2">
      <t>サンブ</t>
    </rPh>
    <phoneticPr fontId="1"/>
  </si>
  <si>
    <t>-</t>
    <phoneticPr fontId="1"/>
  </si>
  <si>
    <t>１回戦</t>
    <rPh sb="1" eb="3">
      <t>カイセン</t>
    </rPh>
    <phoneticPr fontId="1"/>
  </si>
  <si>
    <t>２回戦</t>
    <rPh sb="1" eb="3">
      <t>カイセン</t>
    </rPh>
    <phoneticPr fontId="1"/>
  </si>
  <si>
    <t>準々決勝</t>
    <rPh sb="0" eb="4">
      <t>ジュンジュンケッショウ</t>
    </rPh>
    <phoneticPr fontId="1"/>
  </si>
  <si>
    <t>準決勝</t>
    <rPh sb="0" eb="3">
      <t>ジュンケッショウ</t>
    </rPh>
    <phoneticPr fontId="1"/>
  </si>
  <si>
    <t>決　勝</t>
    <rPh sb="0" eb="1">
      <t>ケツ</t>
    </rPh>
    <rPh sb="2" eb="3">
      <t>カチ</t>
    </rPh>
    <phoneticPr fontId="1"/>
  </si>
  <si>
    <t>女子団体</t>
    <rPh sb="0" eb="2">
      <t>ジョシ</t>
    </rPh>
    <rPh sb="2" eb="4">
      <t>ダンタイ</t>
    </rPh>
    <phoneticPr fontId="1"/>
  </si>
  <si>
    <t>女子シングルス</t>
    <rPh sb="0" eb="2">
      <t>ジョシ</t>
    </rPh>
    <phoneticPr fontId="1"/>
  </si>
  <si>
    <t>女子ダブルス</t>
    <rPh sb="0" eb="2">
      <t>ジョシ</t>
    </rPh>
    <phoneticPr fontId="1"/>
  </si>
  <si>
    <t>３　位</t>
    <rPh sb="2" eb="3">
      <t>イ</t>
    </rPh>
    <phoneticPr fontId="1"/>
  </si>
  <si>
    <t>男子ダブルス（ＢＤ）</t>
    <phoneticPr fontId="1"/>
  </si>
  <si>
    <t>（印旛）</t>
  </si>
  <si>
    <t>（葛北）</t>
  </si>
  <si>
    <t>（君津）</t>
  </si>
  <si>
    <t>（山武）</t>
  </si>
  <si>
    <t>（市原）</t>
  </si>
  <si>
    <t>（松戸）</t>
  </si>
  <si>
    <t>（千葉）</t>
  </si>
  <si>
    <t>（船橋）</t>
  </si>
  <si>
    <t>（長生）</t>
  </si>
  <si>
    <t>（東総）</t>
  </si>
  <si>
    <t>（柏）</t>
  </si>
  <si>
    <t>女子シングルス（ＧＳ）</t>
    <phoneticPr fontId="1"/>
  </si>
  <si>
    <t>男子シングルス（ＢＳ）</t>
    <phoneticPr fontId="1"/>
  </si>
  <si>
    <t>学校名</t>
    <phoneticPr fontId="1"/>
  </si>
  <si>
    <t>男子団体（ＢＴ）</t>
    <phoneticPr fontId="1"/>
  </si>
  <si>
    <t>女子ダブルス（ＧＤ）</t>
    <phoneticPr fontId="1"/>
  </si>
  <si>
    <t>女子団体（ＧＴ）</t>
    <phoneticPr fontId="1"/>
  </si>
  <si>
    <t>中村・内田</t>
    <rPh sb="0" eb="2">
      <t>ナカムラ</t>
    </rPh>
    <rPh sb="3" eb="5">
      <t>ウチダ</t>
    </rPh>
    <phoneticPr fontId="1"/>
  </si>
  <si>
    <t xml:space="preserve"> </t>
    <phoneticPr fontId="1"/>
  </si>
  <si>
    <t>増田・山崎</t>
    <rPh sb="0" eb="2">
      <t>マスダ</t>
    </rPh>
    <rPh sb="3" eb="5">
      <t>ヤマザキ</t>
    </rPh>
    <phoneticPr fontId="1"/>
  </si>
  <si>
    <t>３　位</t>
    <phoneticPr fontId="1"/>
  </si>
  <si>
    <t>寺門・髙澤</t>
  </si>
  <si>
    <t>上山・吉原</t>
    <phoneticPr fontId="1"/>
  </si>
  <si>
    <t>（辰巳台）</t>
    <phoneticPr fontId="1"/>
  </si>
  <si>
    <t>（八日市場一
・旭二）</t>
    <rPh sb="8" eb="9">
      <t>アサヒ</t>
    </rPh>
    <rPh sb="9" eb="10">
      <t>ニ</t>
    </rPh>
    <phoneticPr fontId="1"/>
  </si>
  <si>
    <t>（二宮・高根）</t>
    <rPh sb="1" eb="3">
      <t>ニノミヤ</t>
    </rPh>
    <rPh sb="4" eb="6">
      <t>タカネ</t>
    </rPh>
    <phoneticPr fontId="1"/>
  </si>
  <si>
    <t>（八幡・辰巳台）</t>
    <phoneticPr fontId="1"/>
  </si>
  <si>
    <t>（市川浦安）</t>
  </si>
  <si>
    <t>（）</t>
  </si>
  <si>
    <t>・</t>
  </si>
  <si>
    <t>男子団体（ＢＴ）</t>
    <phoneticPr fontId="1"/>
  </si>
  <si>
    <t>－</t>
    <phoneticPr fontId="1"/>
  </si>
  <si>
    <t>-</t>
    <phoneticPr fontId="1"/>
  </si>
  <si>
    <t>-</t>
    <phoneticPr fontId="1"/>
  </si>
  <si>
    <t>決　勝</t>
    <rPh sb="0" eb="1">
      <t>ケツ</t>
    </rPh>
    <rPh sb="2" eb="3">
      <t>カツ</t>
    </rPh>
    <phoneticPr fontId="1"/>
  </si>
  <si>
    <t>女子団体（ＧＴ）</t>
    <phoneticPr fontId="1"/>
  </si>
  <si>
    <t>－</t>
    <phoneticPr fontId="1"/>
  </si>
  <si>
    <t>－</t>
    <phoneticPr fontId="1"/>
  </si>
  <si>
    <t>-</t>
    <phoneticPr fontId="1"/>
  </si>
  <si>
    <t>３シード決定</t>
  </si>
  <si>
    <t>３シード決定</t>
    <phoneticPr fontId="1"/>
  </si>
  <si>
    <t>-</t>
  </si>
  <si>
    <t>-</t>
    <phoneticPr fontId="1"/>
  </si>
  <si>
    <t>優　勝</t>
    <rPh sb="0" eb="1">
      <t>ユウ</t>
    </rPh>
    <rPh sb="2" eb="3">
      <t>カチ</t>
    </rPh>
    <phoneticPr fontId="1"/>
  </si>
  <si>
    <t>準優勝</t>
    <rPh sb="0" eb="3">
      <t>ジュンユウショウ</t>
    </rPh>
    <phoneticPr fontId="1"/>
  </si>
  <si>
    <t>中</t>
    <rPh sb="0" eb="1">
      <t>チュウ</t>
    </rPh>
    <phoneticPr fontId="4"/>
  </si>
  <si>
    <t>茂原南中</t>
    <rPh sb="0" eb="2">
      <t>モバラ</t>
    </rPh>
    <rPh sb="2" eb="3">
      <t>ミナミ</t>
    </rPh>
    <rPh sb="3" eb="4">
      <t>チュウ</t>
    </rPh>
    <phoneticPr fontId="5"/>
  </si>
  <si>
    <t>今関　幹晟</t>
    <rPh sb="0" eb="2">
      <t>イマゼキ</t>
    </rPh>
    <phoneticPr fontId="2"/>
  </si>
  <si>
    <t>（冨士見）</t>
    <rPh sb="1" eb="4">
      <t>フジミ</t>
    </rPh>
    <phoneticPr fontId="2"/>
  </si>
  <si>
    <t>（茂原南）</t>
    <rPh sb="1" eb="3">
      <t>モバラ</t>
    </rPh>
    <rPh sb="3" eb="4">
      <t>ミナミ</t>
    </rPh>
    <phoneticPr fontId="2"/>
  </si>
  <si>
    <t>渡邉　　葵</t>
    <rPh sb="0" eb="2">
      <t>ワタナベ</t>
    </rPh>
    <rPh sb="4" eb="5">
      <t>アオイ</t>
    </rPh>
    <phoneticPr fontId="2"/>
  </si>
  <si>
    <t>佐藤・渡辺</t>
    <rPh sb="0" eb="2">
      <t>サトウ</t>
    </rPh>
    <rPh sb="3" eb="5">
      <t>ワタナベ</t>
    </rPh>
    <phoneticPr fontId="2"/>
  </si>
  <si>
    <t>伊東・小谷野</t>
    <rPh sb="0" eb="2">
      <t>イトウ</t>
    </rPh>
    <rPh sb="3" eb="6">
      <t>コヤノ</t>
    </rPh>
    <phoneticPr fontId="2"/>
  </si>
  <si>
    <t>桜台中</t>
    <rPh sb="0" eb="2">
      <t>サクラダイ</t>
    </rPh>
    <rPh sb="2" eb="3">
      <t>チュウ</t>
    </rPh>
    <phoneticPr fontId="5"/>
  </si>
  <si>
    <t>南山中</t>
    <rPh sb="0" eb="3">
      <t>ミナミヤマナカ</t>
    </rPh>
    <phoneticPr fontId="5"/>
  </si>
  <si>
    <t>四街道北中</t>
    <rPh sb="0" eb="3">
      <t>ヨツカイドウ</t>
    </rPh>
    <rPh sb="3" eb="4">
      <t>キタ</t>
    </rPh>
    <rPh sb="4" eb="5">
      <t>チュウ</t>
    </rPh>
    <phoneticPr fontId="5"/>
  </si>
  <si>
    <t>（桜台）</t>
    <rPh sb="1" eb="3">
      <t>サクラダイ</t>
    </rPh>
    <phoneticPr fontId="2"/>
  </si>
  <si>
    <t>多葉井　脩</t>
    <rPh sb="0" eb="1">
      <t>タ</t>
    </rPh>
    <rPh sb="1" eb="2">
      <t>ハ</t>
    </rPh>
    <rPh sb="2" eb="3">
      <t>イ</t>
    </rPh>
    <rPh sb="4" eb="5">
      <t>シュウ</t>
    </rPh>
    <phoneticPr fontId="2"/>
  </si>
  <si>
    <t>（南山）</t>
    <rPh sb="1" eb="3">
      <t>ミナミヤマ</t>
    </rPh>
    <phoneticPr fontId="2"/>
  </si>
  <si>
    <t>志鎌　雅也</t>
    <rPh sb="0" eb="2">
      <t>シカマ</t>
    </rPh>
    <rPh sb="3" eb="5">
      <t>マサヤ</t>
    </rPh>
    <phoneticPr fontId="2"/>
  </si>
  <si>
    <t>（四街道北）</t>
    <rPh sb="1" eb="4">
      <t>ヨツカイドウ</t>
    </rPh>
    <rPh sb="4" eb="5">
      <t>キタ</t>
    </rPh>
    <phoneticPr fontId="2"/>
  </si>
  <si>
    <t>迫上　　凌</t>
    <rPh sb="0" eb="1">
      <t>サコ</t>
    </rPh>
    <rPh sb="1" eb="2">
      <t>ウエ</t>
    </rPh>
    <rPh sb="4" eb="5">
      <t>リョウ</t>
    </rPh>
    <phoneticPr fontId="2"/>
  </si>
  <si>
    <t>巻口　実可</t>
    <rPh sb="0" eb="2">
      <t>マキグチ</t>
    </rPh>
    <rPh sb="3" eb="4">
      <t>ジツ</t>
    </rPh>
    <rPh sb="4" eb="5">
      <t>カ</t>
    </rPh>
    <phoneticPr fontId="2"/>
  </si>
  <si>
    <t>工藤　結子</t>
    <rPh sb="0" eb="2">
      <t>クドウ</t>
    </rPh>
    <rPh sb="3" eb="4">
      <t>ケツ</t>
    </rPh>
    <rPh sb="4" eb="5">
      <t>コ</t>
    </rPh>
    <phoneticPr fontId="2"/>
  </si>
  <si>
    <t>（大山口）</t>
    <rPh sb="1" eb="3">
      <t>オオヤマ</t>
    </rPh>
    <rPh sb="3" eb="4">
      <t>グチ</t>
    </rPh>
    <phoneticPr fontId="2"/>
  </si>
  <si>
    <t>二見　　光</t>
    <rPh sb="0" eb="2">
      <t>フタミ</t>
    </rPh>
    <rPh sb="4" eb="5">
      <t>ヒカ</t>
    </rPh>
    <phoneticPr fontId="2"/>
  </si>
  <si>
    <t>山﨑・菅谷</t>
    <rPh sb="0" eb="2">
      <t>ヤマサキ</t>
    </rPh>
    <rPh sb="3" eb="5">
      <t>スガヤ</t>
    </rPh>
    <phoneticPr fontId="2"/>
  </si>
  <si>
    <t>高屋・高橋</t>
    <rPh sb="0" eb="2">
      <t>タカヤ</t>
    </rPh>
    <rPh sb="3" eb="5">
      <t>タカハシ</t>
    </rPh>
    <phoneticPr fontId="2"/>
  </si>
  <si>
    <t>本田・藤平</t>
    <rPh sb="0" eb="2">
      <t>ホンダ</t>
    </rPh>
    <rPh sb="3" eb="5">
      <t>フジヒラ</t>
    </rPh>
    <phoneticPr fontId="2"/>
  </si>
  <si>
    <t>小山・松本</t>
    <rPh sb="0" eb="2">
      <t>コヤマ</t>
    </rPh>
    <rPh sb="3" eb="5">
      <t>マツモト</t>
    </rPh>
    <phoneticPr fontId="2"/>
  </si>
  <si>
    <t>（八街南）</t>
    <rPh sb="1" eb="3">
      <t>ヤチマタ</t>
    </rPh>
    <rPh sb="3" eb="4">
      <t>ミナミ</t>
    </rPh>
    <phoneticPr fontId="2"/>
  </si>
  <si>
    <t>高坂・峯</t>
    <rPh sb="0" eb="2">
      <t>タカサカ</t>
    </rPh>
    <rPh sb="3" eb="4">
      <t>ミネ</t>
    </rPh>
    <phoneticPr fontId="2"/>
  </si>
  <si>
    <t>蝦原・星野</t>
    <rPh sb="0" eb="2">
      <t>エビハラ</t>
    </rPh>
    <rPh sb="3" eb="5">
      <t>ホシノ</t>
    </rPh>
    <phoneticPr fontId="2"/>
  </si>
  <si>
    <t>（木刈）</t>
    <rPh sb="1" eb="3">
      <t>キカリ</t>
    </rPh>
    <phoneticPr fontId="2"/>
  </si>
  <si>
    <t>高木・梅田</t>
    <rPh sb="0" eb="2">
      <t>タカギ</t>
    </rPh>
    <rPh sb="3" eb="5">
      <t>ウメダ</t>
    </rPh>
    <phoneticPr fontId="2"/>
  </si>
  <si>
    <t>大網中</t>
    <rPh sb="0" eb="2">
      <t>オオアミ</t>
    </rPh>
    <rPh sb="2" eb="3">
      <t>チュウ</t>
    </rPh>
    <phoneticPr fontId="5"/>
  </si>
  <si>
    <t>内田　恒徳</t>
    <rPh sb="0" eb="2">
      <t>ウチダ</t>
    </rPh>
    <rPh sb="3" eb="4">
      <t>コウ</t>
    </rPh>
    <rPh sb="4" eb="5">
      <t>トク</t>
    </rPh>
    <phoneticPr fontId="2"/>
  </si>
  <si>
    <t>（大網）</t>
    <rPh sb="1" eb="3">
      <t>オオアミ</t>
    </rPh>
    <phoneticPr fontId="2"/>
  </si>
  <si>
    <t>小川　千香子</t>
    <rPh sb="0" eb="2">
      <t>オガワ</t>
    </rPh>
    <rPh sb="3" eb="6">
      <t>チカコ</t>
    </rPh>
    <phoneticPr fontId="2"/>
  </si>
  <si>
    <t>川島　知奈津</t>
    <rPh sb="0" eb="2">
      <t>カワシマ</t>
    </rPh>
    <rPh sb="3" eb="4">
      <t>チ</t>
    </rPh>
    <rPh sb="4" eb="5">
      <t>ナ</t>
    </rPh>
    <rPh sb="5" eb="6">
      <t>ツ</t>
    </rPh>
    <phoneticPr fontId="2"/>
  </si>
  <si>
    <t>（九十九里）</t>
    <rPh sb="1" eb="5">
      <t>クジュウクリ</t>
    </rPh>
    <phoneticPr fontId="2"/>
  </si>
  <si>
    <t>吉野・西本</t>
    <rPh sb="0" eb="2">
      <t>ヨシノ</t>
    </rPh>
    <rPh sb="3" eb="5">
      <t>ニシモト</t>
    </rPh>
    <phoneticPr fontId="2"/>
  </si>
  <si>
    <t>後藤・中井</t>
    <rPh sb="0" eb="2">
      <t>ゴトウ</t>
    </rPh>
    <rPh sb="3" eb="5">
      <t>ナカイ</t>
    </rPh>
    <phoneticPr fontId="2"/>
  </si>
  <si>
    <t>豊田・林</t>
    <rPh sb="0" eb="2">
      <t>トヨタ</t>
    </rPh>
    <rPh sb="3" eb="4">
      <t>ハヤシ</t>
    </rPh>
    <phoneticPr fontId="2"/>
  </si>
  <si>
    <t>（東金西）</t>
    <rPh sb="1" eb="3">
      <t>トウガネ</t>
    </rPh>
    <rPh sb="3" eb="4">
      <t>ニシ</t>
    </rPh>
    <phoneticPr fontId="2"/>
  </si>
  <si>
    <t>田中中</t>
    <rPh sb="0" eb="2">
      <t>タナカ</t>
    </rPh>
    <rPh sb="2" eb="3">
      <t>チュウ</t>
    </rPh>
    <phoneticPr fontId="1"/>
  </si>
  <si>
    <t>大津ケ丘中</t>
    <rPh sb="0" eb="2">
      <t>オオツ</t>
    </rPh>
    <rPh sb="3" eb="4">
      <t>オカ</t>
    </rPh>
    <rPh sb="4" eb="5">
      <t>チュウ</t>
    </rPh>
    <phoneticPr fontId="1"/>
  </si>
  <si>
    <t>中原中</t>
    <rPh sb="0" eb="2">
      <t>ナカハラ</t>
    </rPh>
    <rPh sb="2" eb="3">
      <t>チュウ</t>
    </rPh>
    <phoneticPr fontId="1"/>
  </si>
  <si>
    <t>平山　　萌</t>
    <rPh sb="0" eb="2">
      <t>ヒラヤマ</t>
    </rPh>
    <rPh sb="4" eb="5">
      <t>モエ</t>
    </rPh>
    <phoneticPr fontId="2"/>
  </si>
  <si>
    <t>（逆井）</t>
    <rPh sb="1" eb="3">
      <t>サカサイ</t>
    </rPh>
    <phoneticPr fontId="2"/>
  </si>
  <si>
    <t>丸山　碧衣</t>
    <rPh sb="0" eb="2">
      <t>マルヤマ</t>
    </rPh>
    <rPh sb="3" eb="4">
      <t>アオ</t>
    </rPh>
    <rPh sb="4" eb="5">
      <t>イ</t>
    </rPh>
    <phoneticPr fontId="2"/>
  </si>
  <si>
    <t>（大津ケ丘）</t>
    <rPh sb="1" eb="5">
      <t>オオツガオカ</t>
    </rPh>
    <phoneticPr fontId="2"/>
  </si>
  <si>
    <t>織笠・橋本</t>
    <rPh sb="0" eb="2">
      <t>オリカサ</t>
    </rPh>
    <rPh sb="3" eb="5">
      <t>ハシモト</t>
    </rPh>
    <phoneticPr fontId="1"/>
  </si>
  <si>
    <t>大鷹・迎</t>
    <rPh sb="0" eb="1">
      <t>オオ</t>
    </rPh>
    <rPh sb="1" eb="2">
      <t>タカ</t>
    </rPh>
    <rPh sb="3" eb="4">
      <t>ムカエ</t>
    </rPh>
    <phoneticPr fontId="1"/>
  </si>
  <si>
    <t>（中原）</t>
    <rPh sb="1" eb="3">
      <t>ナカハラ</t>
    </rPh>
    <phoneticPr fontId="1"/>
  </si>
  <si>
    <t>昭和学院中</t>
    <rPh sb="0" eb="2">
      <t>ショウワ</t>
    </rPh>
    <rPh sb="2" eb="4">
      <t>ガクイン</t>
    </rPh>
    <rPh sb="4" eb="5">
      <t>チュウ</t>
    </rPh>
    <phoneticPr fontId="2"/>
  </si>
  <si>
    <t>高谷中</t>
    <rPh sb="0" eb="2">
      <t>タカタニ</t>
    </rPh>
    <rPh sb="2" eb="3">
      <t>チュウ</t>
    </rPh>
    <phoneticPr fontId="2"/>
  </si>
  <si>
    <t>南行徳中</t>
    <rPh sb="0" eb="3">
      <t>ミナミギョウトク</t>
    </rPh>
    <rPh sb="3" eb="4">
      <t>チュウ</t>
    </rPh>
    <phoneticPr fontId="5"/>
  </si>
  <si>
    <t>赤池　龍希</t>
    <rPh sb="0" eb="2">
      <t>アカイケ</t>
    </rPh>
    <rPh sb="3" eb="4">
      <t>リュウ</t>
    </rPh>
    <rPh sb="4" eb="5">
      <t>ノゾミ</t>
    </rPh>
    <phoneticPr fontId="2"/>
  </si>
  <si>
    <t>（昭和学院）</t>
    <rPh sb="1" eb="3">
      <t>ショウワ</t>
    </rPh>
    <rPh sb="3" eb="5">
      <t>ガクイン</t>
    </rPh>
    <phoneticPr fontId="2"/>
  </si>
  <si>
    <t>田房　実紅</t>
    <rPh sb="0" eb="2">
      <t>タブサ</t>
    </rPh>
    <rPh sb="3" eb="4">
      <t>ミ</t>
    </rPh>
    <rPh sb="4" eb="5">
      <t>ベニ</t>
    </rPh>
    <phoneticPr fontId="2"/>
  </si>
  <si>
    <t>（高谷）</t>
    <rPh sb="1" eb="3">
      <t>タカタニ</t>
    </rPh>
    <phoneticPr fontId="2"/>
  </si>
  <si>
    <t>佐藤　果穂</t>
    <rPh sb="0" eb="2">
      <t>サトウ</t>
    </rPh>
    <rPh sb="3" eb="4">
      <t>ハタ</t>
    </rPh>
    <rPh sb="4" eb="5">
      <t>ホ</t>
    </rPh>
    <phoneticPr fontId="2"/>
  </si>
  <si>
    <t>（高谷）</t>
    <rPh sb="1" eb="2">
      <t>タカ</t>
    </rPh>
    <rPh sb="2" eb="3">
      <t>タニ</t>
    </rPh>
    <phoneticPr fontId="2"/>
  </si>
  <si>
    <t>鹿島・小林</t>
    <rPh sb="0" eb="2">
      <t>カシマ</t>
    </rPh>
    <rPh sb="3" eb="5">
      <t>コバヤシ</t>
    </rPh>
    <phoneticPr fontId="2"/>
  </si>
  <si>
    <t>豊田・鈴木</t>
    <rPh sb="0" eb="2">
      <t>トヨタ</t>
    </rPh>
    <rPh sb="3" eb="5">
      <t>スズキ</t>
    </rPh>
    <phoneticPr fontId="2"/>
  </si>
  <si>
    <t>（市川五）</t>
    <rPh sb="1" eb="3">
      <t>イチカワ</t>
    </rPh>
    <rPh sb="3" eb="4">
      <t>ゴ</t>
    </rPh>
    <phoneticPr fontId="2"/>
  </si>
  <si>
    <t>寺本・山下</t>
    <rPh sb="0" eb="2">
      <t>テラモト</t>
    </rPh>
    <rPh sb="3" eb="5">
      <t>ヤマシタ</t>
    </rPh>
    <phoneticPr fontId="2"/>
  </si>
  <si>
    <t>（市川一）</t>
    <rPh sb="1" eb="3">
      <t>イチカワ</t>
    </rPh>
    <rPh sb="3" eb="4">
      <t>イチ</t>
    </rPh>
    <phoneticPr fontId="2"/>
  </si>
  <si>
    <t>金ヶ作中</t>
    <rPh sb="0" eb="3">
      <t>カネガサク</t>
    </rPh>
    <rPh sb="3" eb="4">
      <t>チュウ</t>
    </rPh>
    <phoneticPr fontId="5"/>
  </si>
  <si>
    <t>松戸四中</t>
    <rPh sb="0" eb="2">
      <t>マツド</t>
    </rPh>
    <rPh sb="2" eb="3">
      <t>4</t>
    </rPh>
    <rPh sb="3" eb="4">
      <t>チュウ</t>
    </rPh>
    <phoneticPr fontId="5"/>
  </si>
  <si>
    <t>常盤平中</t>
    <rPh sb="0" eb="3">
      <t>トキワダイラ</t>
    </rPh>
    <rPh sb="3" eb="4">
      <t>チュウ</t>
    </rPh>
    <phoneticPr fontId="5"/>
  </si>
  <si>
    <t>栗ヶ沢中</t>
    <rPh sb="0" eb="3">
      <t>クリガサワ</t>
    </rPh>
    <rPh sb="3" eb="4">
      <t>チュウ</t>
    </rPh>
    <phoneticPr fontId="5"/>
  </si>
  <si>
    <t>菅原　彩人</t>
    <rPh sb="0" eb="2">
      <t>スガワラ</t>
    </rPh>
    <rPh sb="3" eb="4">
      <t>アヤ</t>
    </rPh>
    <rPh sb="4" eb="5">
      <t>ヒト</t>
    </rPh>
    <phoneticPr fontId="2"/>
  </si>
  <si>
    <t>（松戸四）</t>
    <rPh sb="1" eb="3">
      <t>マツド</t>
    </rPh>
    <rPh sb="3" eb="4">
      <t>4</t>
    </rPh>
    <phoneticPr fontId="2"/>
  </si>
  <si>
    <t>上野　拓海</t>
    <rPh sb="0" eb="2">
      <t>ウエノ</t>
    </rPh>
    <rPh sb="3" eb="4">
      <t>タク</t>
    </rPh>
    <rPh sb="4" eb="5">
      <t>ウミ</t>
    </rPh>
    <phoneticPr fontId="2"/>
  </si>
  <si>
    <t>（金ヶ作）</t>
    <rPh sb="1" eb="4">
      <t>カネガサク</t>
    </rPh>
    <phoneticPr fontId="2"/>
  </si>
  <si>
    <t>大山　貴幸</t>
    <rPh sb="0" eb="2">
      <t>オオヤマ</t>
    </rPh>
    <rPh sb="3" eb="5">
      <t>タカユキ</t>
    </rPh>
    <phoneticPr fontId="2"/>
  </si>
  <si>
    <t>（松戸六）</t>
    <rPh sb="1" eb="3">
      <t>マツド</t>
    </rPh>
    <rPh sb="3" eb="4">
      <t>6</t>
    </rPh>
    <phoneticPr fontId="2"/>
  </si>
  <si>
    <t>須藤　勇二</t>
    <rPh sb="0" eb="2">
      <t>スドウ</t>
    </rPh>
    <rPh sb="3" eb="5">
      <t>ユウジ</t>
    </rPh>
    <phoneticPr fontId="2"/>
  </si>
  <si>
    <t>大竹　果穂</t>
    <rPh sb="0" eb="2">
      <t>オオタケ</t>
    </rPh>
    <rPh sb="3" eb="5">
      <t>カホ</t>
    </rPh>
    <phoneticPr fontId="2"/>
  </si>
  <si>
    <t>（常盤平）</t>
    <rPh sb="1" eb="4">
      <t>トキワダイラ</t>
    </rPh>
    <phoneticPr fontId="2"/>
  </si>
  <si>
    <t>柳原　なな子</t>
    <rPh sb="0" eb="2">
      <t>ヤナギハラ</t>
    </rPh>
    <rPh sb="5" eb="6">
      <t>コ</t>
    </rPh>
    <phoneticPr fontId="2"/>
  </si>
  <si>
    <t>輕尾　詩織</t>
    <rPh sb="1" eb="2">
      <t>オ</t>
    </rPh>
    <rPh sb="3" eb="5">
      <t>シオリ</t>
    </rPh>
    <phoneticPr fontId="2"/>
  </si>
  <si>
    <t>前田・湯浅</t>
    <rPh sb="0" eb="2">
      <t>マエダ</t>
    </rPh>
    <rPh sb="3" eb="5">
      <t>ユアサ</t>
    </rPh>
    <phoneticPr fontId="2"/>
  </si>
  <si>
    <t>瀬古・垣生</t>
    <rPh sb="0" eb="2">
      <t>セコ</t>
    </rPh>
    <rPh sb="3" eb="4">
      <t>カキ</t>
    </rPh>
    <rPh sb="4" eb="5">
      <t>イ</t>
    </rPh>
    <phoneticPr fontId="2"/>
  </si>
  <si>
    <t>久松・遠山</t>
    <rPh sb="0" eb="2">
      <t>ヒサマツ</t>
    </rPh>
    <rPh sb="3" eb="5">
      <t>トオヤマ</t>
    </rPh>
    <phoneticPr fontId="2"/>
  </si>
  <si>
    <t>宇津宮・坂井</t>
    <rPh sb="0" eb="1">
      <t>ウ</t>
    </rPh>
    <rPh sb="1" eb="2">
      <t>ツ</t>
    </rPh>
    <rPh sb="2" eb="3">
      <t>ミヤ</t>
    </rPh>
    <rPh sb="4" eb="6">
      <t>サカイ</t>
    </rPh>
    <phoneticPr fontId="2"/>
  </si>
  <si>
    <t>（新松戸南）</t>
    <rPh sb="1" eb="4">
      <t>シンマツド</t>
    </rPh>
    <rPh sb="4" eb="5">
      <t>ミナミ</t>
    </rPh>
    <phoneticPr fontId="2"/>
  </si>
  <si>
    <t>加藤・吉田</t>
    <rPh sb="0" eb="2">
      <t>カトウ</t>
    </rPh>
    <rPh sb="3" eb="5">
      <t>ヨシダ</t>
    </rPh>
    <phoneticPr fontId="2"/>
  </si>
  <si>
    <t>海神中</t>
    <rPh sb="0" eb="2">
      <t>カイジン</t>
    </rPh>
    <rPh sb="2" eb="3">
      <t>チュウ</t>
    </rPh>
    <phoneticPr fontId="5"/>
  </si>
  <si>
    <t>大穴中</t>
    <rPh sb="0" eb="2">
      <t>オオアナ</t>
    </rPh>
    <rPh sb="2" eb="3">
      <t>チュウ</t>
    </rPh>
    <phoneticPr fontId="5"/>
  </si>
  <si>
    <t>小峰　海人</t>
    <rPh sb="0" eb="2">
      <t>コミネ</t>
    </rPh>
    <rPh sb="3" eb="4">
      <t>カイ</t>
    </rPh>
    <rPh sb="4" eb="5">
      <t>ヒト</t>
    </rPh>
    <phoneticPr fontId="2"/>
  </si>
  <si>
    <t>（海神）</t>
    <rPh sb="1" eb="3">
      <t>カイジン</t>
    </rPh>
    <phoneticPr fontId="2"/>
  </si>
  <si>
    <t>馬場　大地</t>
    <rPh sb="0" eb="2">
      <t>ババ</t>
    </rPh>
    <rPh sb="3" eb="5">
      <t>ダイチ</t>
    </rPh>
    <phoneticPr fontId="2"/>
  </si>
  <si>
    <t>（八木が谷）</t>
    <rPh sb="1" eb="3">
      <t>ヤギ</t>
    </rPh>
    <rPh sb="4" eb="5">
      <t>タニ</t>
    </rPh>
    <phoneticPr fontId="2"/>
  </si>
  <si>
    <t>（大穴）</t>
    <rPh sb="1" eb="3">
      <t>オオアナ</t>
    </rPh>
    <phoneticPr fontId="2"/>
  </si>
  <si>
    <t>佐々木・菅野</t>
    <rPh sb="0" eb="3">
      <t>ササキ</t>
    </rPh>
    <rPh sb="4" eb="6">
      <t>スガノ</t>
    </rPh>
    <phoneticPr fontId="2"/>
  </si>
  <si>
    <t>横沢・稲井</t>
    <rPh sb="0" eb="2">
      <t>ヨコザワ</t>
    </rPh>
    <rPh sb="3" eb="5">
      <t>イナイ</t>
    </rPh>
    <phoneticPr fontId="2"/>
  </si>
  <si>
    <t>藤野・吉田</t>
    <rPh sb="0" eb="2">
      <t>フジノ</t>
    </rPh>
    <rPh sb="3" eb="5">
      <t>ヨシダ</t>
    </rPh>
    <phoneticPr fontId="2"/>
  </si>
  <si>
    <t>椎名・石井</t>
    <rPh sb="0" eb="2">
      <t>シイナ</t>
    </rPh>
    <rPh sb="3" eb="5">
      <t>イシイ</t>
    </rPh>
    <phoneticPr fontId="2"/>
  </si>
  <si>
    <t>富津中</t>
    <rPh sb="0" eb="2">
      <t>フッツ</t>
    </rPh>
    <rPh sb="2" eb="3">
      <t>チュウ</t>
    </rPh>
    <phoneticPr fontId="5"/>
  </si>
  <si>
    <t>周西南中</t>
    <rPh sb="0" eb="1">
      <t>シュウ</t>
    </rPh>
    <rPh sb="1" eb="2">
      <t>ニシ</t>
    </rPh>
    <rPh sb="2" eb="3">
      <t>ミナミ</t>
    </rPh>
    <rPh sb="3" eb="4">
      <t>チュウ</t>
    </rPh>
    <phoneticPr fontId="5"/>
  </si>
  <si>
    <t>天羽中</t>
    <rPh sb="0" eb="2">
      <t>アモウ</t>
    </rPh>
    <rPh sb="2" eb="3">
      <t>ナカ</t>
    </rPh>
    <phoneticPr fontId="5"/>
  </si>
  <si>
    <t>（周西）</t>
    <rPh sb="1" eb="2">
      <t>シュウ</t>
    </rPh>
    <rPh sb="2" eb="3">
      <t>ニシ</t>
    </rPh>
    <phoneticPr fontId="2"/>
  </si>
  <si>
    <t>（富津）</t>
    <rPh sb="1" eb="3">
      <t>フッツ</t>
    </rPh>
    <phoneticPr fontId="2"/>
  </si>
  <si>
    <t>（大貫）</t>
    <rPh sb="1" eb="3">
      <t>オオヌキ</t>
    </rPh>
    <phoneticPr fontId="2"/>
  </si>
  <si>
    <t>太田　瑞紀</t>
    <rPh sb="0" eb="2">
      <t>オオタ</t>
    </rPh>
    <rPh sb="3" eb="5">
      <t>ミズキ</t>
    </rPh>
    <phoneticPr fontId="2"/>
  </si>
  <si>
    <t>田村　文乃</t>
    <rPh sb="0" eb="2">
      <t>タムラ</t>
    </rPh>
    <rPh sb="3" eb="4">
      <t>アヤ</t>
    </rPh>
    <rPh sb="4" eb="5">
      <t>ノ</t>
    </rPh>
    <phoneticPr fontId="2"/>
  </si>
  <si>
    <t>吉田　昇永</t>
    <rPh sb="0" eb="2">
      <t>ヨシダ</t>
    </rPh>
    <rPh sb="3" eb="4">
      <t>ショウ</t>
    </rPh>
    <rPh sb="4" eb="5">
      <t>エイ</t>
    </rPh>
    <phoneticPr fontId="2"/>
  </si>
  <si>
    <t>安藤　優真</t>
    <rPh sb="0" eb="2">
      <t>アンドウ</t>
    </rPh>
    <rPh sb="3" eb="4">
      <t>ユウ</t>
    </rPh>
    <rPh sb="4" eb="5">
      <t>マ</t>
    </rPh>
    <phoneticPr fontId="2"/>
  </si>
  <si>
    <t>藤嵜　勇弥</t>
    <rPh sb="0" eb="1">
      <t>フジ</t>
    </rPh>
    <rPh sb="3" eb="4">
      <t>ユウ</t>
    </rPh>
    <phoneticPr fontId="2"/>
  </si>
  <si>
    <t>江野澤・大森</t>
    <rPh sb="0" eb="2">
      <t>エノ</t>
    </rPh>
    <rPh sb="2" eb="3">
      <t>サワ</t>
    </rPh>
    <rPh sb="4" eb="6">
      <t>オオモリ</t>
    </rPh>
    <phoneticPr fontId="2"/>
  </si>
  <si>
    <t>鳥居・小林</t>
    <rPh sb="0" eb="2">
      <t>トリイ</t>
    </rPh>
    <rPh sb="3" eb="5">
      <t>コバヤシ</t>
    </rPh>
    <phoneticPr fontId="2"/>
  </si>
  <si>
    <t>一ノ瀬・市川</t>
    <rPh sb="0" eb="1">
      <t>イチ</t>
    </rPh>
    <rPh sb="2" eb="3">
      <t>セ</t>
    </rPh>
    <rPh sb="4" eb="6">
      <t>イチカワ</t>
    </rPh>
    <phoneticPr fontId="2"/>
  </si>
  <si>
    <t>（周西南）</t>
    <rPh sb="1" eb="2">
      <t>シュウ</t>
    </rPh>
    <rPh sb="2" eb="3">
      <t>ニシ</t>
    </rPh>
    <rPh sb="3" eb="4">
      <t>ミナミ</t>
    </rPh>
    <phoneticPr fontId="2"/>
  </si>
  <si>
    <t>河村・齊藤</t>
    <rPh sb="0" eb="2">
      <t>カワムラ</t>
    </rPh>
    <rPh sb="3" eb="5">
      <t>サイトウ</t>
    </rPh>
    <phoneticPr fontId="2"/>
  </si>
  <si>
    <t>蘇我中</t>
    <rPh sb="0" eb="2">
      <t>ソガ</t>
    </rPh>
    <rPh sb="2" eb="3">
      <t>チュウ</t>
    </rPh>
    <phoneticPr fontId="5"/>
  </si>
  <si>
    <t>貝塚中</t>
    <rPh sb="0" eb="2">
      <t>カイヅカ</t>
    </rPh>
    <rPh sb="2" eb="3">
      <t>チュウ</t>
    </rPh>
    <phoneticPr fontId="5"/>
  </si>
  <si>
    <t>松ヶ丘中</t>
    <rPh sb="0" eb="3">
      <t>マツガオカ</t>
    </rPh>
    <rPh sb="3" eb="4">
      <t>チュウ</t>
    </rPh>
    <phoneticPr fontId="5"/>
  </si>
  <si>
    <t>こてはし台中</t>
    <rPh sb="4" eb="5">
      <t>ダイ</t>
    </rPh>
    <rPh sb="5" eb="6">
      <t>チュウ</t>
    </rPh>
    <phoneticPr fontId="5"/>
  </si>
  <si>
    <t>幸町二中</t>
    <rPh sb="0" eb="2">
      <t>サイワイマチ</t>
    </rPh>
    <rPh sb="2" eb="3">
      <t>ニ</t>
    </rPh>
    <rPh sb="3" eb="4">
      <t>チュウ</t>
    </rPh>
    <phoneticPr fontId="5"/>
  </si>
  <si>
    <t>轟町中</t>
    <rPh sb="0" eb="1">
      <t>トドロキ</t>
    </rPh>
    <rPh sb="1" eb="2">
      <t>マチ</t>
    </rPh>
    <rPh sb="2" eb="3">
      <t>チュウ</t>
    </rPh>
    <phoneticPr fontId="5"/>
  </si>
  <si>
    <t>有吉中</t>
    <rPh sb="0" eb="2">
      <t>アリヨシ</t>
    </rPh>
    <rPh sb="2" eb="3">
      <t>チュウ</t>
    </rPh>
    <phoneticPr fontId="5"/>
  </si>
  <si>
    <t>小林　勇介</t>
    <rPh sb="0" eb="2">
      <t>コバヤシ</t>
    </rPh>
    <rPh sb="3" eb="4">
      <t>ユウ</t>
    </rPh>
    <rPh sb="4" eb="5">
      <t>スケ</t>
    </rPh>
    <phoneticPr fontId="1"/>
  </si>
  <si>
    <t>（蘇我）</t>
    <rPh sb="1" eb="3">
      <t>ソガ</t>
    </rPh>
    <phoneticPr fontId="2"/>
  </si>
  <si>
    <t>松永　地洋</t>
    <rPh sb="0" eb="2">
      <t>マツナガ</t>
    </rPh>
    <rPh sb="3" eb="4">
      <t>チ</t>
    </rPh>
    <rPh sb="4" eb="5">
      <t>ヨウ</t>
    </rPh>
    <phoneticPr fontId="1"/>
  </si>
  <si>
    <t>（打瀬）</t>
    <rPh sb="1" eb="2">
      <t>ウ</t>
    </rPh>
    <rPh sb="2" eb="3">
      <t>セ</t>
    </rPh>
    <phoneticPr fontId="2"/>
  </si>
  <si>
    <t>渡邉　　優</t>
    <rPh sb="0" eb="2">
      <t>ワタナベ</t>
    </rPh>
    <rPh sb="4" eb="5">
      <t>ユウ</t>
    </rPh>
    <phoneticPr fontId="1"/>
  </si>
  <si>
    <t>（真砂）</t>
    <rPh sb="1" eb="3">
      <t>マサゴ</t>
    </rPh>
    <phoneticPr fontId="2"/>
  </si>
  <si>
    <t>山田　遼太</t>
    <rPh sb="0" eb="2">
      <t>ヤマダ</t>
    </rPh>
    <rPh sb="3" eb="5">
      <t>リョウタ</t>
    </rPh>
    <phoneticPr fontId="1"/>
  </si>
  <si>
    <t>（貝塚）</t>
    <rPh sb="1" eb="3">
      <t>カイヅカ</t>
    </rPh>
    <phoneticPr fontId="2"/>
  </si>
  <si>
    <t>矢崎　月子</t>
    <rPh sb="0" eb="2">
      <t>ヤサキ</t>
    </rPh>
    <rPh sb="3" eb="5">
      <t>ツキコ</t>
    </rPh>
    <phoneticPr fontId="1"/>
  </si>
  <si>
    <t>瀬下　瑠花</t>
    <rPh sb="0" eb="2">
      <t>セシタ</t>
    </rPh>
    <rPh sb="3" eb="5">
      <t>ルカ</t>
    </rPh>
    <phoneticPr fontId="1"/>
  </si>
  <si>
    <t>（轟町）</t>
    <rPh sb="1" eb="3">
      <t>トドロマチ</t>
    </rPh>
    <phoneticPr fontId="2"/>
  </si>
  <si>
    <t>髙橋　美久</t>
    <rPh sb="0" eb="2">
      <t>タカハシ</t>
    </rPh>
    <rPh sb="3" eb="4">
      <t>ミ</t>
    </rPh>
    <rPh sb="4" eb="5">
      <t>ク</t>
    </rPh>
    <phoneticPr fontId="2"/>
  </si>
  <si>
    <t>（葛城）</t>
    <rPh sb="1" eb="3">
      <t>カツラギ</t>
    </rPh>
    <phoneticPr fontId="2"/>
  </si>
  <si>
    <t>仙田　千乃</t>
    <rPh sb="0" eb="2">
      <t>センダ</t>
    </rPh>
    <rPh sb="3" eb="4">
      <t>チ</t>
    </rPh>
    <rPh sb="4" eb="5">
      <t>ノ</t>
    </rPh>
    <phoneticPr fontId="2"/>
  </si>
  <si>
    <t>（緑が丘）</t>
    <rPh sb="1" eb="2">
      <t>ミドリ</t>
    </rPh>
    <rPh sb="3" eb="4">
      <t>オカ</t>
    </rPh>
    <phoneticPr fontId="2"/>
  </si>
  <si>
    <t>（高洲第一）</t>
    <rPh sb="1" eb="3">
      <t>タカス</t>
    </rPh>
    <rPh sb="3" eb="5">
      <t>ダイイチ</t>
    </rPh>
    <phoneticPr fontId="2"/>
  </si>
  <si>
    <t>岩名　萌々子</t>
    <rPh sb="0" eb="2">
      <t>イワナ</t>
    </rPh>
    <rPh sb="3" eb="5">
      <t>モモ</t>
    </rPh>
    <rPh sb="5" eb="6">
      <t>コ</t>
    </rPh>
    <phoneticPr fontId="2"/>
  </si>
  <si>
    <t>楠　　麻希</t>
    <rPh sb="0" eb="1">
      <t>クスノキ</t>
    </rPh>
    <rPh sb="3" eb="4">
      <t>アサ</t>
    </rPh>
    <phoneticPr fontId="2"/>
  </si>
  <si>
    <t>石井　　文</t>
    <rPh sb="0" eb="2">
      <t>イシイ</t>
    </rPh>
    <rPh sb="4" eb="5">
      <t>フミ</t>
    </rPh>
    <phoneticPr fontId="2"/>
  </si>
  <si>
    <t>吉田・末廣</t>
    <rPh sb="0" eb="2">
      <t>ヨシダ</t>
    </rPh>
    <rPh sb="3" eb="5">
      <t>スエヒロ</t>
    </rPh>
    <phoneticPr fontId="2"/>
  </si>
  <si>
    <t>（松ヶ丘）</t>
    <rPh sb="1" eb="4">
      <t>マツガオカ</t>
    </rPh>
    <phoneticPr fontId="2"/>
  </si>
  <si>
    <t>石毛・佐藤</t>
    <rPh sb="0" eb="2">
      <t>イシゲ</t>
    </rPh>
    <rPh sb="3" eb="5">
      <t>サトウ</t>
    </rPh>
    <phoneticPr fontId="2"/>
  </si>
  <si>
    <t>湯浅・相葉</t>
    <rPh sb="0" eb="2">
      <t>ユアサ</t>
    </rPh>
    <rPh sb="3" eb="5">
      <t>アイバ</t>
    </rPh>
    <phoneticPr fontId="2"/>
  </si>
  <si>
    <t>青木・岡本</t>
    <rPh sb="0" eb="2">
      <t>アオキ</t>
    </rPh>
    <rPh sb="3" eb="5">
      <t>オカモト</t>
    </rPh>
    <phoneticPr fontId="2"/>
  </si>
  <si>
    <t>（幸町第二）</t>
    <rPh sb="1" eb="3">
      <t>サイワイマチ</t>
    </rPh>
    <rPh sb="3" eb="5">
      <t>ダイニ</t>
    </rPh>
    <phoneticPr fontId="2"/>
  </si>
  <si>
    <t>阿部・濱野</t>
    <rPh sb="0" eb="2">
      <t>アベ</t>
    </rPh>
    <rPh sb="3" eb="5">
      <t>ハマノ</t>
    </rPh>
    <phoneticPr fontId="2"/>
  </si>
  <si>
    <t>加藤・松井</t>
    <rPh sb="0" eb="2">
      <t>カトウ</t>
    </rPh>
    <rPh sb="3" eb="5">
      <t>マツイ</t>
    </rPh>
    <phoneticPr fontId="2"/>
  </si>
  <si>
    <t>阿部・林</t>
    <rPh sb="0" eb="2">
      <t>アベ</t>
    </rPh>
    <rPh sb="3" eb="4">
      <t>ハヤシ</t>
    </rPh>
    <phoneticPr fontId="2"/>
  </si>
  <si>
    <t>（千城台南）</t>
    <rPh sb="1" eb="4">
      <t>チシロダイ</t>
    </rPh>
    <rPh sb="4" eb="5">
      <t>ミナミ</t>
    </rPh>
    <phoneticPr fontId="2"/>
  </si>
  <si>
    <t>柴田・川島</t>
    <rPh sb="0" eb="2">
      <t>シバタ</t>
    </rPh>
    <rPh sb="3" eb="5">
      <t>カワシマ</t>
    </rPh>
    <phoneticPr fontId="2"/>
  </si>
  <si>
    <t>（花園）</t>
    <rPh sb="1" eb="3">
      <t>ハナゾノ</t>
    </rPh>
    <phoneticPr fontId="2"/>
  </si>
  <si>
    <t>石黒・林崎</t>
    <rPh sb="0" eb="2">
      <t>イシグロ</t>
    </rPh>
    <rPh sb="3" eb="5">
      <t>ハヤシザキ</t>
    </rPh>
    <phoneticPr fontId="2"/>
  </si>
  <si>
    <t>（有吉）</t>
    <rPh sb="1" eb="3">
      <t>アリヨシ</t>
    </rPh>
    <phoneticPr fontId="2"/>
  </si>
  <si>
    <t>鎌ヶ谷四中</t>
  </si>
  <si>
    <t>（白山）</t>
    <rPh sb="1" eb="3">
      <t>ハクサン</t>
    </rPh>
    <phoneticPr fontId="2"/>
  </si>
  <si>
    <t>福寿谷　桜花</t>
    <rPh sb="0" eb="2">
      <t>フクジュ</t>
    </rPh>
    <rPh sb="2" eb="3">
      <t>タニ</t>
    </rPh>
    <rPh sb="4" eb="6">
      <t>オウカ</t>
    </rPh>
    <phoneticPr fontId="2"/>
  </si>
  <si>
    <t>（湖北台）</t>
    <rPh sb="1" eb="4">
      <t>コホクダイ</t>
    </rPh>
    <phoneticPr fontId="2"/>
  </si>
  <si>
    <t>室伏・村上</t>
    <rPh sb="0" eb="2">
      <t>ムロフシ</t>
    </rPh>
    <rPh sb="3" eb="5">
      <t>ムラカミ</t>
    </rPh>
    <phoneticPr fontId="2"/>
  </si>
  <si>
    <t>佐藤・林</t>
    <rPh sb="0" eb="2">
      <t>サトウ</t>
    </rPh>
    <rPh sb="3" eb="4">
      <t>ハヤシ</t>
    </rPh>
    <phoneticPr fontId="2"/>
  </si>
  <si>
    <t>（鎌ヶ谷四）</t>
    <rPh sb="1" eb="4">
      <t>カマガヤ</t>
    </rPh>
    <rPh sb="4" eb="5">
      <t>ヨン</t>
    </rPh>
    <phoneticPr fontId="2"/>
  </si>
  <si>
    <t>八千代</t>
  </si>
  <si>
    <t>村上　和紀</t>
  </si>
  <si>
    <t>（村上）</t>
  </si>
  <si>
    <t>（西武台千葉）</t>
    <rPh sb="1" eb="3">
      <t>セイブ</t>
    </rPh>
    <rPh sb="3" eb="4">
      <t>ダイ</t>
    </rPh>
    <rPh sb="4" eb="6">
      <t>チバ</t>
    </rPh>
    <phoneticPr fontId="2"/>
  </si>
  <si>
    <t>伊藤　謙志</t>
    <rPh sb="0" eb="2">
      <t>イトウ</t>
    </rPh>
    <rPh sb="3" eb="4">
      <t>ケン</t>
    </rPh>
    <rPh sb="4" eb="5">
      <t>ココロザシ</t>
    </rPh>
    <phoneticPr fontId="2"/>
  </si>
  <si>
    <t>（流山南部）</t>
    <rPh sb="1" eb="3">
      <t>ナガレヤマ</t>
    </rPh>
    <rPh sb="3" eb="5">
      <t>ナンブ</t>
    </rPh>
    <phoneticPr fontId="2"/>
  </si>
  <si>
    <t>林　　沙映</t>
    <rPh sb="0" eb="1">
      <t>ハヤシ</t>
    </rPh>
    <rPh sb="3" eb="4">
      <t>サ</t>
    </rPh>
    <rPh sb="4" eb="5">
      <t>エイ</t>
    </rPh>
    <phoneticPr fontId="2"/>
  </si>
  <si>
    <t>岡部　　天</t>
    <rPh sb="0" eb="2">
      <t>オカベ</t>
    </rPh>
    <rPh sb="4" eb="5">
      <t>テン</t>
    </rPh>
    <phoneticPr fontId="2"/>
  </si>
  <si>
    <t>（八日市場一）</t>
    <rPh sb="1" eb="5">
      <t>ヨウカイチバ</t>
    </rPh>
    <rPh sb="5" eb="6">
      <t>イチ</t>
    </rPh>
    <phoneticPr fontId="2"/>
  </si>
  <si>
    <t>佐藤　千明</t>
    <rPh sb="0" eb="2">
      <t>サトウ</t>
    </rPh>
    <rPh sb="3" eb="5">
      <t>チアキ</t>
    </rPh>
    <phoneticPr fontId="2"/>
  </si>
  <si>
    <t>西武台千葉中</t>
    <rPh sb="0" eb="2">
      <t>セイブ</t>
    </rPh>
    <rPh sb="2" eb="3">
      <t>ダイ</t>
    </rPh>
    <rPh sb="3" eb="5">
      <t>チバ</t>
    </rPh>
    <rPh sb="5" eb="6">
      <t>チュウ</t>
    </rPh>
    <phoneticPr fontId="4"/>
  </si>
  <si>
    <t>（葛南）</t>
  </si>
  <si>
    <t>辰巳台中</t>
    <rPh sb="0" eb="2">
      <t>タツミ</t>
    </rPh>
    <rPh sb="2" eb="3">
      <t>ダイ</t>
    </rPh>
    <rPh sb="3" eb="4">
      <t>チュウ</t>
    </rPh>
    <phoneticPr fontId="4"/>
  </si>
  <si>
    <t>八日市場一中</t>
    <rPh sb="0" eb="4">
      <t>ヨウカイチバ</t>
    </rPh>
    <rPh sb="4" eb="5">
      <t>イチ</t>
    </rPh>
    <rPh sb="5" eb="6">
      <t>チュウ</t>
    </rPh>
    <phoneticPr fontId="4"/>
  </si>
  <si>
    <t>流山南部中</t>
    <rPh sb="0" eb="2">
      <t>ナガレヤマ</t>
    </rPh>
    <rPh sb="2" eb="4">
      <t>ナンブ</t>
    </rPh>
    <rPh sb="4" eb="5">
      <t>チュウ</t>
    </rPh>
    <phoneticPr fontId="4"/>
  </si>
  <si>
    <t>旭二中</t>
    <rPh sb="0" eb="1">
      <t>アサヒ</t>
    </rPh>
    <rPh sb="1" eb="2">
      <t>ニ</t>
    </rPh>
    <rPh sb="2" eb="3">
      <t>チュウ</t>
    </rPh>
    <phoneticPr fontId="4"/>
  </si>
  <si>
    <t>市川浦安</t>
  </si>
  <si>
    <t>相澤　桃李</t>
    <rPh sb="0" eb="2">
      <t>アイザワ</t>
    </rPh>
    <rPh sb="3" eb="5">
      <t>トウリ</t>
    </rPh>
    <phoneticPr fontId="1"/>
  </si>
  <si>
    <t>（西武台千葉）</t>
    <rPh sb="1" eb="3">
      <t>セイブ</t>
    </rPh>
    <rPh sb="3" eb="4">
      <t>ダイ</t>
    </rPh>
    <rPh sb="4" eb="6">
      <t>チバ</t>
    </rPh>
    <phoneticPr fontId="1"/>
  </si>
  <si>
    <t>ｴｾﾞｷｴﾙFﾏｲﾅｷｰ</t>
  </si>
  <si>
    <t>風間　康汰</t>
    <rPh sb="0" eb="2">
      <t>カザマ</t>
    </rPh>
    <rPh sb="3" eb="4">
      <t>ヤス</t>
    </rPh>
    <rPh sb="4" eb="5">
      <t>タ</t>
    </rPh>
    <phoneticPr fontId="1"/>
  </si>
  <si>
    <t>（辰巳台）</t>
    <rPh sb="1" eb="3">
      <t>タツミ</t>
    </rPh>
    <rPh sb="3" eb="4">
      <t>ダイ</t>
    </rPh>
    <phoneticPr fontId="1"/>
  </si>
  <si>
    <t>平山　健一郎</t>
    <rPh sb="0" eb="2">
      <t>ヒラヤマ</t>
    </rPh>
    <rPh sb="3" eb="6">
      <t>ケンイチロウ</t>
    </rPh>
    <phoneticPr fontId="1"/>
  </si>
  <si>
    <t>宮本　瑞祈</t>
  </si>
  <si>
    <t>学校名</t>
  </si>
  <si>
    <t>伊藤　めぐみ</t>
    <rPh sb="0" eb="2">
      <t>イトウ</t>
    </rPh>
    <phoneticPr fontId="1"/>
  </si>
  <si>
    <t>福村　悠夏</t>
    <rPh sb="0" eb="2">
      <t>フクムラ</t>
    </rPh>
    <rPh sb="3" eb="4">
      <t>ユウ</t>
    </rPh>
    <rPh sb="4" eb="5">
      <t>ナツ</t>
    </rPh>
    <phoneticPr fontId="1"/>
  </si>
  <si>
    <t>菊地　菜月</t>
    <rPh sb="0" eb="2">
      <t>キクチ</t>
    </rPh>
    <rPh sb="3" eb="5">
      <t>ナツキ</t>
    </rPh>
    <phoneticPr fontId="1"/>
  </si>
  <si>
    <t>（若葉）</t>
    <rPh sb="1" eb="3">
      <t>ワカバ</t>
    </rPh>
    <phoneticPr fontId="1"/>
  </si>
  <si>
    <t>関口・塩澤</t>
    <rPh sb="0" eb="2">
      <t>セキグチ</t>
    </rPh>
    <rPh sb="3" eb="5">
      <t>シオザワ</t>
    </rPh>
    <phoneticPr fontId="1"/>
  </si>
  <si>
    <t>森田・山﨑</t>
    <rPh sb="0" eb="2">
      <t>モリタ</t>
    </rPh>
    <rPh sb="3" eb="5">
      <t>ヤマザキ</t>
    </rPh>
    <phoneticPr fontId="1"/>
  </si>
  <si>
    <t>川俣・丸吉</t>
    <rPh sb="0" eb="2">
      <t>カワマタ</t>
    </rPh>
    <rPh sb="3" eb="5">
      <t>マルヨシ</t>
    </rPh>
    <phoneticPr fontId="1"/>
  </si>
  <si>
    <t>加藤・高島</t>
    <rPh sb="0" eb="2">
      <t>カトウ</t>
    </rPh>
    <rPh sb="3" eb="5">
      <t>タカシマ</t>
    </rPh>
    <phoneticPr fontId="1"/>
  </si>
  <si>
    <t>土屋・横田</t>
    <rPh sb="0" eb="2">
      <t>ツチヤ</t>
    </rPh>
    <rPh sb="3" eb="5">
      <t>ヨコタ</t>
    </rPh>
    <phoneticPr fontId="1"/>
  </si>
  <si>
    <t>（八日市場一）</t>
    <rPh sb="1" eb="5">
      <t>ヨウカイチバ</t>
    </rPh>
    <rPh sb="5" eb="6">
      <t>イチ</t>
    </rPh>
    <phoneticPr fontId="1"/>
  </si>
  <si>
    <t>田中・橋本</t>
    <rPh sb="0" eb="2">
      <t>タナカ</t>
    </rPh>
    <rPh sb="3" eb="5">
      <t>ハシモト</t>
    </rPh>
    <phoneticPr fontId="2"/>
  </si>
  <si>
    <t>有川(友)･小沼</t>
    <rPh sb="0" eb="2">
      <t>アリカワ</t>
    </rPh>
    <rPh sb="3" eb="4">
      <t>トモ</t>
    </rPh>
    <rPh sb="6" eb="8">
      <t>オヌマ</t>
    </rPh>
    <phoneticPr fontId="1"/>
  </si>
  <si>
    <t>平井･有川(早)</t>
    <rPh sb="0" eb="2">
      <t>ヒライ</t>
    </rPh>
    <rPh sb="3" eb="5">
      <t>アリカワ</t>
    </rPh>
    <rPh sb="6" eb="7">
      <t>ハヤ</t>
    </rPh>
    <phoneticPr fontId="1"/>
  </si>
  <si>
    <t>古橋・鈴木</t>
    <rPh sb="0" eb="2">
      <t>フルハシ</t>
    </rPh>
    <rPh sb="3" eb="5">
      <t>スズキ</t>
    </rPh>
    <phoneticPr fontId="1"/>
  </si>
  <si>
    <t>菊地・須藤</t>
    <rPh sb="0" eb="2">
      <t>キクチ</t>
    </rPh>
    <rPh sb="3" eb="5">
      <t>スドウ</t>
    </rPh>
    <phoneticPr fontId="1"/>
  </si>
  <si>
    <t>（八幡）</t>
    <rPh sb="1" eb="3">
      <t>ヤワタ</t>
    </rPh>
    <phoneticPr fontId="1"/>
  </si>
  <si>
    <t>小出・伊藤</t>
    <rPh sb="0" eb="2">
      <t>コイデ</t>
    </rPh>
    <rPh sb="3" eb="5">
      <t>イトウ</t>
    </rPh>
    <phoneticPr fontId="1"/>
  </si>
  <si>
    <t>北崎・伊藤</t>
    <rPh sb="0" eb="2">
      <t>キタザキ</t>
    </rPh>
    <rPh sb="3" eb="5">
      <t>イトウ</t>
    </rPh>
    <phoneticPr fontId="1"/>
  </si>
  <si>
    <t>（旭二）</t>
    <rPh sb="1" eb="2">
      <t>アサヒ</t>
    </rPh>
    <rPh sb="2" eb="3">
      <t>ニ</t>
    </rPh>
    <phoneticPr fontId="1"/>
  </si>
  <si>
    <t>渡邉　恵斗</t>
  </si>
  <si>
    <t>井上　寿志</t>
  </si>
  <si>
    <t>稲井　隆二</t>
  </si>
  <si>
    <t>菅野　　仁</t>
  </si>
  <si>
    <t>佐々木　大地</t>
  </si>
  <si>
    <t>庄野　　億</t>
  </si>
  <si>
    <t>福永　祥久</t>
  </si>
  <si>
    <t>吉田　竣一</t>
  </si>
  <si>
    <t>末廣　和己</t>
  </si>
  <si>
    <t>鳥前　　淳</t>
  </si>
  <si>
    <t>鹿島　隆聖</t>
  </si>
  <si>
    <t>小林　　樹</t>
  </si>
  <si>
    <t>赤池　龍希</t>
  </si>
  <si>
    <t>陶　　澤儀</t>
  </si>
  <si>
    <t>佐澤　悠稀</t>
  </si>
  <si>
    <t>阿部　圭悟</t>
  </si>
  <si>
    <t>濱野　純一</t>
  </si>
  <si>
    <t>山田　遼太</t>
  </si>
  <si>
    <t>青木　流風</t>
  </si>
  <si>
    <t>市原　佑希</t>
  </si>
  <si>
    <t>内田　恒徳</t>
  </si>
  <si>
    <t>西本　悠樹</t>
  </si>
  <si>
    <t>吉野　和樹</t>
  </si>
  <si>
    <t>三須　　匠</t>
  </si>
  <si>
    <t>三枝　大吾</t>
  </si>
  <si>
    <t>江野澤　貴樹</t>
  </si>
  <si>
    <t>大森　嶺也</t>
  </si>
  <si>
    <t>安藤　優真</t>
  </si>
  <si>
    <t>鳥居　祐斗</t>
  </si>
  <si>
    <t>小林　　凌</t>
  </si>
  <si>
    <t>上村  秀音</t>
  </si>
  <si>
    <t>積田  静夏</t>
  </si>
  <si>
    <t>福村  悠夏</t>
  </si>
  <si>
    <t>小出  早希</t>
  </si>
  <si>
    <t>伊藤  愛泉</t>
  </si>
  <si>
    <t>水谷　詩音</t>
  </si>
  <si>
    <t>染井　未彩季</t>
  </si>
  <si>
    <t>山田　恵都</t>
  </si>
  <si>
    <t>坂本　真希</t>
  </si>
  <si>
    <t>下田　澪奈</t>
  </si>
  <si>
    <t>松井　佑奈</t>
  </si>
  <si>
    <t>齋藤　　希</t>
  </si>
  <si>
    <t>工藤　結子</t>
  </si>
  <si>
    <t>木村　麻里菜</t>
  </si>
  <si>
    <t>栗山　菜々子</t>
  </si>
  <si>
    <t>菊池　里奈</t>
  </si>
  <si>
    <t>樋口　奈々子</t>
  </si>
  <si>
    <t>大和久　実紗</t>
  </si>
  <si>
    <t>鈴木　琴奈</t>
  </si>
  <si>
    <t>黒川　明日香</t>
  </si>
  <si>
    <t>石井　彩也香</t>
  </si>
  <si>
    <t>椎名　千明</t>
  </si>
  <si>
    <t>楠　　麻希</t>
  </si>
  <si>
    <t>藤野　伊純</t>
  </si>
  <si>
    <t>吉田　梨乃</t>
  </si>
  <si>
    <t>石黒　夏海</t>
  </si>
  <si>
    <t>林崎　友華</t>
  </si>
  <si>
    <t>葛西　春萌</t>
  </si>
  <si>
    <t>堀越　彩那</t>
  </si>
  <si>
    <t>吉野　陽絵</t>
  </si>
  <si>
    <t>輕尾　詩織</t>
  </si>
  <si>
    <t>佐久間　愛華</t>
  </si>
  <si>
    <t>嶺岸　理沙</t>
  </si>
  <si>
    <t>高橋　奈生</t>
  </si>
  <si>
    <t>輕尾　真雪</t>
  </si>
  <si>
    <t>野崎　里緒</t>
  </si>
  <si>
    <t>金木　夏美</t>
  </si>
  <si>
    <t>神子　紗穂</t>
  </si>
  <si>
    <t>鳥海　七子</t>
  </si>
  <si>
    <t>鈴木　遙菜</t>
  </si>
  <si>
    <t>林　　菜那</t>
  </si>
  <si>
    <t>佐藤　春香</t>
  </si>
  <si>
    <t>大野　多恵</t>
  </si>
  <si>
    <t>児玉　夏澄</t>
  </si>
  <si>
    <t>森田　有紀</t>
  </si>
  <si>
    <t>名嘉真　朋乃</t>
  </si>
  <si>
    <t>若菜　佑美</t>
  </si>
  <si>
    <t>矢崎　月子</t>
  </si>
  <si>
    <t>宮前　朱里</t>
  </si>
  <si>
    <t>松山　莉那</t>
  </si>
  <si>
    <t>岡澤　美優</t>
  </si>
  <si>
    <t>川村　野乃花</t>
  </si>
  <si>
    <t>石上　麻衣</t>
  </si>
  <si>
    <t>染谷　陽香</t>
  </si>
  <si>
    <t>窪田　彩音</t>
  </si>
  <si>
    <t xml:space="preserve">北崎　優奈
</t>
  </si>
  <si>
    <t>伊藤　玲奈</t>
  </si>
  <si>
    <t>寺島　愛美</t>
  </si>
  <si>
    <t>畑中　綾乃</t>
  </si>
  <si>
    <t>高埜　紗那</t>
  </si>
  <si>
    <t>加藤　里実</t>
  </si>
  <si>
    <t>小林　夕眞</t>
  </si>
  <si>
    <t>涌坪　玲奈</t>
  </si>
  <si>
    <t>松井　梨緒</t>
  </si>
  <si>
    <t>神田　絵美</t>
  </si>
  <si>
    <t>後藤　野乃花</t>
  </si>
  <si>
    <t>小川　千香子</t>
  </si>
  <si>
    <t>中井　麻美</t>
  </si>
  <si>
    <t>大瀬　　薫</t>
  </si>
  <si>
    <t>積田　茉里香</t>
  </si>
  <si>
    <t>田房　実紅</t>
  </si>
  <si>
    <t>佐藤　果穂</t>
  </si>
  <si>
    <t>長谷川　初音</t>
  </si>
  <si>
    <t>山下　日菜</t>
  </si>
  <si>
    <t>山野　麻衣</t>
  </si>
  <si>
    <t>坂本　　彩</t>
  </si>
  <si>
    <t>東　　柚希</t>
  </si>
  <si>
    <t>大竹　果穂</t>
  </si>
  <si>
    <t>林　菜々子</t>
  </si>
  <si>
    <t>半杭　　邑</t>
  </si>
  <si>
    <t>伊東　小枝</t>
  </si>
  <si>
    <t>藤澤　萌夏</t>
  </si>
  <si>
    <t>渡邉　　葵</t>
  </si>
  <si>
    <t>小谷野　李音</t>
  </si>
  <si>
    <t>野口　日菜乃</t>
  </si>
  <si>
    <t>山﨑　里美</t>
  </si>
  <si>
    <t>小林　遥香</t>
  </si>
  <si>
    <t>伊藤　めぐみ</t>
  </si>
  <si>
    <t>笠原　涼夏</t>
  </si>
  <si>
    <t>松田　斐香</t>
  </si>
  <si>
    <t>白石　美有</t>
  </si>
  <si>
    <t>新内　綾乃</t>
  </si>
  <si>
    <t>大鷹　梨真</t>
  </si>
  <si>
    <t>大渡　　萌</t>
  </si>
  <si>
    <t>迎　みさき</t>
  </si>
  <si>
    <t>太田　野乃花</t>
  </si>
  <si>
    <t>大崎　眞子</t>
  </si>
  <si>
    <t>大場　咲希</t>
  </si>
  <si>
    <t>小島　　渚</t>
  </si>
  <si>
    <t>水町　安美</t>
    <rPh sb="1" eb="2">
      <t>マチ</t>
    </rPh>
    <phoneticPr fontId="0"/>
  </si>
  <si>
    <t>前田　遼太</t>
  </si>
  <si>
    <t>西谷　開生</t>
  </si>
  <si>
    <t>菅原　彩人</t>
  </si>
  <si>
    <t>湯浅　太暉</t>
  </si>
  <si>
    <t>垣生　圭太</t>
  </si>
  <si>
    <t>岡本　理来</t>
  </si>
  <si>
    <t>西岡　逸人</t>
  </si>
  <si>
    <t>青木　登来</t>
  </si>
  <si>
    <t>関口　郁真</t>
  </si>
  <si>
    <t>長井　航平</t>
  </si>
  <si>
    <t>鈴木　脩吾</t>
  </si>
  <si>
    <t>穂積　　翔</t>
  </si>
  <si>
    <t>佐々木　健太</t>
  </si>
  <si>
    <t>小瀧　悠天</t>
  </si>
  <si>
    <t>永原　聖人</t>
  </si>
  <si>
    <t>森田　大聖</t>
  </si>
  <si>
    <t>相澤　桃李</t>
  </si>
  <si>
    <t>伊藤　謙志</t>
  </si>
  <si>
    <t>関口　哲也</t>
  </si>
  <si>
    <t>塩澤　瑠唯</t>
  </si>
  <si>
    <t>本田　純輝</t>
  </si>
  <si>
    <t>藤平　浩輝</t>
  </si>
  <si>
    <t>志鎌　雅也</t>
  </si>
  <si>
    <t>大﨑　光騎</t>
  </si>
  <si>
    <t>谷奥　大晴</t>
  </si>
  <si>
    <t>　佐藤　大輝　</t>
  </si>
  <si>
    <t>渡辺　聖心</t>
  </si>
  <si>
    <t>成定　辰真</t>
  </si>
  <si>
    <t>今野　紀明</t>
  </si>
  <si>
    <t>松井　大樹</t>
  </si>
  <si>
    <t>平山　健一郎</t>
  </si>
  <si>
    <t>加藤　　博</t>
  </si>
  <si>
    <t>風間　康汰</t>
  </si>
  <si>
    <t>丸吉　康平</t>
  </si>
  <si>
    <t>川俣　　陽</t>
  </si>
  <si>
    <t>谷口　慶太</t>
  </si>
  <si>
    <t>村上　史典</t>
  </si>
  <si>
    <t>室伏　　蓮</t>
  </si>
  <si>
    <t>肥田　佑希</t>
  </si>
  <si>
    <t>三橋　拓海</t>
  </si>
  <si>
    <t>嵯峨野　拓馬</t>
  </si>
  <si>
    <t>西　　直樹</t>
  </si>
  <si>
    <t>濱田　健太郎</t>
  </si>
  <si>
    <t>中嶋　浩介</t>
  </si>
  <si>
    <t>多葉井　脩</t>
  </si>
  <si>
    <t>横田　大輝</t>
  </si>
  <si>
    <t>土屋　辰典</t>
  </si>
  <si>
    <t>常世田　大樹</t>
  </si>
  <si>
    <t>金島　和希</t>
  </si>
  <si>
    <t>一ノ瀬　葵</t>
  </si>
  <si>
    <t>市川　柚菜</t>
  </si>
  <si>
    <t>大野　莉奈</t>
  </si>
  <si>
    <t>河村　真希</t>
  </si>
  <si>
    <t>齊藤　桃子</t>
  </si>
  <si>
    <t>瀬下　瑠花</t>
  </si>
  <si>
    <t>北島　　華</t>
  </si>
  <si>
    <t>杉山　有美</t>
  </si>
  <si>
    <t>桶田　知花</t>
  </si>
  <si>
    <t>吉田　実咲</t>
  </si>
  <si>
    <t>大隈　拓哉</t>
  </si>
  <si>
    <t>迫上　　凌</t>
  </si>
  <si>
    <t>沼田　那貴</t>
  </si>
  <si>
    <t>高橋　　渉</t>
  </si>
  <si>
    <t>山﨑　俊輔</t>
  </si>
  <si>
    <t>菅谷　太智</t>
  </si>
  <si>
    <t>伊藤　瑞樹</t>
  </si>
  <si>
    <t>渡辺　　守</t>
  </si>
  <si>
    <t>上野　拓海</t>
  </si>
  <si>
    <t>塚原　渓登</t>
  </si>
  <si>
    <t>山本　大暉</t>
  </si>
  <si>
    <t>小池　斗亜</t>
  </si>
  <si>
    <t>鈴木　綜一朗</t>
  </si>
  <si>
    <t>小林　勇介</t>
  </si>
  <si>
    <t>石毛　佑弥</t>
  </si>
  <si>
    <t>佐藤　俊稀</t>
  </si>
  <si>
    <t>宮原　由佳</t>
  </si>
  <si>
    <t>橋本　茉那美</t>
  </si>
  <si>
    <t>星野　　灯</t>
  </si>
  <si>
    <t>柏木　陽南子</t>
  </si>
  <si>
    <t>奥隅　綾佳</t>
  </si>
  <si>
    <t>小嶋　由香</t>
  </si>
  <si>
    <t>宮沢　安有美</t>
  </si>
  <si>
    <t>丸山　碧衣</t>
  </si>
  <si>
    <t>織笠　晴花</t>
  </si>
  <si>
    <t>安達　彩華</t>
  </si>
  <si>
    <t>橋本　奏多</t>
  </si>
  <si>
    <t>山田　莉奈</t>
  </si>
  <si>
    <t>高坂　真緒</t>
  </si>
  <si>
    <t>峯　　沙耶</t>
  </si>
  <si>
    <t>巻口　実可</t>
  </si>
  <si>
    <t>梅田　成美</t>
  </si>
  <si>
    <t>高木　涼香</t>
  </si>
  <si>
    <t>山田　萌加</t>
  </si>
  <si>
    <t>野村　香奈</t>
  </si>
  <si>
    <t>椿　　友斗</t>
  </si>
  <si>
    <t>相葉　温志</t>
  </si>
  <si>
    <t>澤　　萌加</t>
  </si>
  <si>
    <t>大山　亜希子</t>
  </si>
  <si>
    <t>久松　美南</t>
  </si>
  <si>
    <t>遠山　紗希</t>
  </si>
  <si>
    <t>向　日菜子</t>
  </si>
  <si>
    <t>宇津宮　彩乃</t>
  </si>
  <si>
    <t>坂井　恭子</t>
  </si>
  <si>
    <t>有川　友理奈</t>
  </si>
  <si>
    <t>小沼　みなみ</t>
  </si>
  <si>
    <t>岡部　　天</t>
  </si>
  <si>
    <t>平井　麻友</t>
  </si>
  <si>
    <t>有川　早友美</t>
  </si>
  <si>
    <t>望月　沙瑛</t>
  </si>
  <si>
    <t>柳原　なな子</t>
  </si>
  <si>
    <t>山﨑　那緒生</t>
  </si>
  <si>
    <t>湯浅　祥弘</t>
  </si>
  <si>
    <t>③</t>
    <phoneticPr fontId="1"/>
  </si>
  <si>
    <t>打ち切り</t>
    <rPh sb="0" eb="1">
      <t>ウ</t>
    </rPh>
    <rPh sb="2" eb="3">
      <t>キ</t>
    </rPh>
    <phoneticPr fontId="0"/>
  </si>
  <si>
    <t>③</t>
    <phoneticPr fontId="1"/>
  </si>
  <si>
    <t>①</t>
    <phoneticPr fontId="1"/>
  </si>
  <si>
    <t>②</t>
    <phoneticPr fontId="1"/>
  </si>
  <si>
    <t>②</t>
    <phoneticPr fontId="1"/>
  </si>
  <si>
    <t>DEF</t>
    <phoneticPr fontId="1"/>
  </si>
  <si>
    <r>
      <t>D</t>
    </r>
    <r>
      <rPr>
        <i/>
        <sz val="6"/>
        <color indexed="10"/>
        <rFont val="HG丸ｺﾞｼｯｸM-PRO"/>
        <family val="3"/>
        <charset val="128"/>
      </rPr>
      <t>EF</t>
    </r>
    <phoneticPr fontId="1"/>
  </si>
  <si>
    <t>DEF</t>
    <phoneticPr fontId="1"/>
  </si>
  <si>
    <t>③</t>
    <phoneticPr fontId="1"/>
  </si>
  <si>
    <t>③</t>
    <phoneticPr fontId="1"/>
  </si>
  <si>
    <t>③</t>
    <phoneticPr fontId="1"/>
  </si>
  <si>
    <t>同支部のため実施せず</t>
  </si>
  <si>
    <t>同支部のた
め実施せず</t>
    <phoneticPr fontId="1"/>
  </si>
  <si>
    <t>①</t>
    <phoneticPr fontId="1"/>
  </si>
  <si>
    <t>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</si>
</sst>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sz val="6"/>
      <name val="HGｺﾞｼｯｸM"/>
      <family val="3"/>
      <charset val="128"/>
    </font>
    <font>
      <sz val="12"/>
      <name val="HG丸ｺﾞｼｯｸM-PRO"/>
      <family val="3"/>
      <charset val="128"/>
    </font>
    <font>
      <sz val="7"/>
      <name val="HG丸ｺﾞｼｯｸM-PRO"/>
      <family val="3"/>
      <charset val="128"/>
    </font>
    <font>
      <i/>
      <sz val="7"/>
      <name val="HGｺﾞｼｯｸM"/>
      <family val="3"/>
      <charset val="128"/>
    </font>
    <font>
      <i/>
      <sz val="7"/>
      <name val="HG丸ｺﾞｼｯｸM-PRO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5"/>
      <name val="HG丸ｺﾞｼｯｸM-PRO"/>
      <family val="3"/>
      <charset val="128"/>
    </font>
    <font>
      <sz val="12"/>
      <name val="ＭＳ ゴシック"/>
      <family val="3"/>
      <charset val="128"/>
    </font>
    <font>
      <sz val="9"/>
      <color indexed="9"/>
      <name val="HG丸ｺﾞｼｯｸM-PRO"/>
      <family val="3"/>
      <charset val="128"/>
    </font>
    <font>
      <sz val="5"/>
      <color indexed="9"/>
      <name val="HG丸ｺﾞｼｯｸM-PRO"/>
      <family val="3"/>
      <charset val="128"/>
    </font>
    <font>
      <i/>
      <sz val="6"/>
      <color indexed="10"/>
      <name val="HG丸ｺﾞｼｯｸM-PRO"/>
      <family val="3"/>
      <charset val="128"/>
    </font>
    <font>
      <i/>
      <sz val="8"/>
      <color indexed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indexed="10"/>
      <name val="HG丸ｺﾞｼｯｸM-PRO"/>
      <family val="3"/>
      <charset val="128"/>
    </font>
    <font>
      <i/>
      <sz val="6"/>
      <color indexed="10"/>
      <name val="HG丸ｺﾞｼｯｸM-PRO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color rgb="FFFF0000"/>
      <name val="HG丸ｺﾞｼｯｸM-PRO"/>
      <family val="3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rgb="FF3333FF"/>
      <name val="HG丸ｺﾞｼｯｸM-PRO"/>
      <family val="3"/>
      <charset val="128"/>
    </font>
    <font>
      <sz val="10"/>
      <color theme="0"/>
      <name val="ＭＳ ゴシック"/>
      <family val="3"/>
      <charset val="128"/>
    </font>
    <font>
      <sz val="8"/>
      <color theme="0"/>
      <name val="ＭＳ 明朝"/>
      <family val="1"/>
      <charset val="128"/>
    </font>
    <font>
      <sz val="9"/>
      <color theme="0"/>
      <name val="ＭＳ ゴシック"/>
      <family val="3"/>
      <charset val="128"/>
    </font>
    <font>
      <i/>
      <sz val="7"/>
      <color rgb="FFFF0000"/>
      <name val="HG丸ｺﾞｼｯｸM-PRO"/>
      <family val="3"/>
      <charset val="128"/>
    </font>
    <font>
      <i/>
      <sz val="6"/>
      <color rgb="FFFF0000"/>
      <name val="HG丸ｺﾞｼｯｸM-PRO"/>
      <family val="3"/>
      <charset val="128"/>
    </font>
    <font>
      <i/>
      <sz val="6"/>
      <name val="HG丸ｺﾞｼｯｸM-PRO"/>
      <family val="3"/>
      <charset val="128"/>
    </font>
    <font>
      <sz val="7"/>
      <color theme="1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5"/>
      <color rgb="FFFF0000"/>
      <name val="HG丸ｺﾞｼｯｸM-PRO"/>
      <family val="3"/>
      <charset val="128"/>
    </font>
    <font>
      <sz val="6"/>
      <name val="ＭＳ 明朝"/>
      <family val="1"/>
      <charset val="128"/>
    </font>
    <font>
      <sz val="9"/>
      <color rgb="FF3333FF"/>
      <name val="HG丸ｺﾞｼｯｸM-PRO"/>
      <family val="3"/>
      <charset val="128"/>
    </font>
    <font>
      <sz val="5"/>
      <color rgb="FF3333FF"/>
      <name val="HG丸ｺﾞｼｯｸM-PRO"/>
      <family val="3"/>
      <charset val="128"/>
    </font>
    <font>
      <i/>
      <sz val="8"/>
      <color rgb="FFFF0000"/>
      <name val="HG丸ｺﾞｼｯｸM-PRO"/>
      <family val="3"/>
      <charset val="128"/>
    </font>
    <font>
      <i/>
      <sz val="6"/>
      <color theme="0"/>
      <name val="HG丸ｺﾞｼｯｸM-PRO"/>
      <family val="3"/>
      <charset val="128"/>
    </font>
    <font>
      <sz val="8"/>
      <color theme="1" tint="4.9989318521683403E-2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</borders>
  <cellStyleXfs count="1">
    <xf numFmtId="0" fontId="0" fillId="0" borderId="0"/>
  </cellStyleXfs>
  <cellXfs count="68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6" fillId="0" borderId="0" xfId="0" applyFont="1" applyAlignment="1"/>
    <xf numFmtId="0" fontId="10" fillId="0" borderId="0" xfId="0" applyFont="1" applyAlignment="1"/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/>
    <xf numFmtId="0" fontId="8" fillId="0" borderId="8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top"/>
    </xf>
    <xf numFmtId="0" fontId="10" fillId="0" borderId="0" xfId="0" applyFont="1" applyBorder="1" applyAlignment="1"/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7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/>
    <xf numFmtId="0" fontId="20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6" fillId="0" borderId="4" xfId="0" applyFont="1" applyBorder="1" applyAlignment="1">
      <alignment horizontal="left" vertical="top"/>
    </xf>
    <xf numFmtId="0" fontId="26" fillId="0" borderId="4" xfId="0" applyFont="1" applyBorder="1" applyAlignment="1">
      <alignment horizontal="left"/>
    </xf>
    <xf numFmtId="0" fontId="22" fillId="0" borderId="1" xfId="0" applyFont="1" applyBorder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7" fillId="0" borderId="23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top" shrinkToFit="1"/>
    </xf>
    <xf numFmtId="0" fontId="28" fillId="0" borderId="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10" fillId="0" borderId="1" xfId="0" applyFont="1" applyBorder="1" applyAlignment="1">
      <alignment horizontal="center" shrinkToFit="1"/>
    </xf>
    <xf numFmtId="0" fontId="17" fillId="0" borderId="0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7" fillId="0" borderId="9" xfId="0" applyFont="1" applyBorder="1" applyAlignment="1">
      <alignment horizontal="center" vertical="top" shrinkToFit="1"/>
    </xf>
    <xf numFmtId="0" fontId="11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2" fillId="0" borderId="34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22" fillId="0" borderId="38" xfId="0" applyFont="1" applyBorder="1" applyAlignment="1">
      <alignment horizontal="left" vertical="center"/>
    </xf>
    <xf numFmtId="0" fontId="22" fillId="0" borderId="33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0" fontId="22" fillId="0" borderId="40" xfId="0" applyFont="1" applyBorder="1" applyAlignment="1">
      <alignment horizontal="left" vertical="center"/>
    </xf>
    <xf numFmtId="0" fontId="22" fillId="0" borderId="40" xfId="0" applyFont="1" applyBorder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0" fontId="10" fillId="5" borderId="22" xfId="0" applyFont="1" applyFill="1" applyBorder="1" applyAlignment="1">
      <alignment horizontal="center" shrinkToFit="1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shrinkToFit="1"/>
    </xf>
    <xf numFmtId="0" fontId="17" fillId="5" borderId="23" xfId="0" applyFont="1" applyFill="1" applyBorder="1" applyAlignment="1">
      <alignment horizontal="center" vertical="top" shrinkToFit="1"/>
    </xf>
    <xf numFmtId="0" fontId="17" fillId="5" borderId="9" xfId="0" applyFont="1" applyFill="1" applyBorder="1" applyAlignment="1">
      <alignment horizontal="center" vertical="top"/>
    </xf>
    <xf numFmtId="0" fontId="11" fillId="5" borderId="9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top" shrinkToFit="1"/>
    </xf>
    <xf numFmtId="0" fontId="10" fillId="5" borderId="1" xfId="0" applyFont="1" applyFill="1" applyBorder="1" applyAlignment="1">
      <alignment horizontal="center" shrinkToFit="1"/>
    </xf>
    <xf numFmtId="0" fontId="12" fillId="5" borderId="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top" shrinkToFit="1"/>
    </xf>
    <xf numFmtId="0" fontId="12" fillId="5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6" borderId="22" xfId="0" applyFont="1" applyFill="1" applyBorder="1" applyAlignment="1">
      <alignment horizontal="center" shrinkToFit="1"/>
    </xf>
    <xf numFmtId="0" fontId="10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shrinkToFit="1"/>
    </xf>
    <xf numFmtId="0" fontId="17" fillId="6" borderId="23" xfId="0" applyFont="1" applyFill="1" applyBorder="1" applyAlignment="1">
      <alignment horizontal="center" vertical="top" shrinkToFit="1"/>
    </xf>
    <xf numFmtId="0" fontId="17" fillId="6" borderId="9" xfId="0" applyFont="1" applyFill="1" applyBorder="1" applyAlignment="1">
      <alignment horizontal="center" vertical="top"/>
    </xf>
    <xf numFmtId="0" fontId="11" fillId="6" borderId="9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top" shrinkToFit="1"/>
    </xf>
    <xf numFmtId="0" fontId="30" fillId="0" borderId="0" xfId="0" applyFont="1" applyAlignment="1">
      <alignment vertical="center"/>
    </xf>
    <xf numFmtId="0" fontId="22" fillId="0" borderId="37" xfId="0" applyFont="1" applyBorder="1" applyAlignment="1">
      <alignment horizontal="right" vertical="center"/>
    </xf>
    <xf numFmtId="0" fontId="22" fillId="0" borderId="41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top" shrinkToFit="1"/>
    </xf>
    <xf numFmtId="0" fontId="31" fillId="0" borderId="28" xfId="0" applyFont="1" applyBorder="1" applyAlignment="1">
      <alignment horizontal="center" vertical="top" shrinkToFit="1"/>
    </xf>
    <xf numFmtId="0" fontId="31" fillId="0" borderId="23" xfId="0" applyFont="1" applyBorder="1" applyAlignment="1">
      <alignment horizontal="center" vertical="top" shrinkToFit="1"/>
    </xf>
    <xf numFmtId="0" fontId="31" fillId="0" borderId="29" xfId="0" applyFont="1" applyBorder="1" applyAlignment="1">
      <alignment horizontal="center" vertical="top" shrinkToFit="1"/>
    </xf>
    <xf numFmtId="0" fontId="31" fillId="0" borderId="30" xfId="0" applyFont="1" applyBorder="1" applyAlignment="1">
      <alignment horizontal="center" vertical="top" shrinkToFit="1"/>
    </xf>
    <xf numFmtId="0" fontId="31" fillId="0" borderId="24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22" fillId="0" borderId="43" xfId="0" applyFont="1" applyBorder="1" applyAlignment="1">
      <alignment horizontal="right" vertical="center"/>
    </xf>
    <xf numFmtId="0" fontId="26" fillId="0" borderId="34" xfId="0" applyFont="1" applyBorder="1" applyAlignment="1">
      <alignment horizontal="left" vertical="center"/>
    </xf>
    <xf numFmtId="0" fontId="22" fillId="0" borderId="38" xfId="0" applyFont="1" applyBorder="1" applyAlignment="1">
      <alignment horizontal="right" vertical="center"/>
    </xf>
    <xf numFmtId="0" fontId="26" fillId="0" borderId="35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6" fillId="0" borderId="37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22" fillId="0" borderId="47" xfId="0" applyFont="1" applyBorder="1" applyAlignment="1">
      <alignment horizontal="right" vertical="center"/>
    </xf>
    <xf numFmtId="0" fontId="22" fillId="0" borderId="48" xfId="0" applyFont="1" applyBorder="1" applyAlignment="1">
      <alignment horizontal="right" vertical="center"/>
    </xf>
    <xf numFmtId="0" fontId="22" fillId="0" borderId="49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8" fillId="0" borderId="40" xfId="0" applyFont="1" applyBorder="1" applyAlignment="1">
      <alignment horizontal="right" vertical="center"/>
    </xf>
    <xf numFmtId="0" fontId="22" fillId="0" borderId="50" xfId="0" applyFont="1" applyBorder="1" applyAlignment="1">
      <alignment horizontal="left" vertical="center"/>
    </xf>
    <xf numFmtId="0" fontId="22" fillId="0" borderId="51" xfId="0" applyFont="1" applyBorder="1" applyAlignment="1">
      <alignment horizontal="right" vertical="center"/>
    </xf>
    <xf numFmtId="0" fontId="22" fillId="0" borderId="51" xfId="0" applyFont="1" applyBorder="1" applyAlignment="1">
      <alignment horizontal="left" vertical="center"/>
    </xf>
    <xf numFmtId="0" fontId="22" fillId="0" borderId="50" xfId="0" applyFont="1" applyBorder="1" applyAlignment="1">
      <alignment horizontal="right" vertical="center"/>
    </xf>
    <xf numFmtId="0" fontId="22" fillId="0" borderId="45" xfId="0" applyFont="1" applyBorder="1" applyAlignment="1">
      <alignment horizontal="right" vertical="center"/>
    </xf>
    <xf numFmtId="0" fontId="22" fillId="0" borderId="53" xfId="0" applyFont="1" applyBorder="1" applyAlignment="1">
      <alignment horizontal="right" vertical="center"/>
    </xf>
    <xf numFmtId="0" fontId="22" fillId="0" borderId="49" xfId="0" applyFont="1" applyBorder="1" applyAlignment="1">
      <alignment horizontal="right" vertical="center"/>
    </xf>
    <xf numFmtId="0" fontId="8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right" vertical="center"/>
    </xf>
    <xf numFmtId="0" fontId="22" fillId="0" borderId="52" xfId="0" applyFont="1" applyBorder="1" applyAlignment="1">
      <alignment horizontal="left" vertical="center"/>
    </xf>
    <xf numFmtId="0" fontId="8" fillId="0" borderId="41" xfId="0" applyFont="1" applyBorder="1" applyAlignment="1">
      <alignment horizontal="right" vertical="center"/>
    </xf>
    <xf numFmtId="0" fontId="22" fillId="0" borderId="41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41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4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40" xfId="0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right" vertical="center"/>
    </xf>
    <xf numFmtId="0" fontId="22" fillId="0" borderId="37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right" vertical="center"/>
    </xf>
    <xf numFmtId="0" fontId="22" fillId="0" borderId="35" xfId="0" applyFont="1" applyFill="1" applyBorder="1" applyAlignment="1">
      <alignment horizontal="right" vertical="center"/>
    </xf>
    <xf numFmtId="0" fontId="22" fillId="0" borderId="49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top"/>
    </xf>
    <xf numFmtId="0" fontId="22" fillId="0" borderId="41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right" vertical="top"/>
    </xf>
    <xf numFmtId="0" fontId="22" fillId="0" borderId="4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 vertical="center"/>
    </xf>
    <xf numFmtId="0" fontId="22" fillId="0" borderId="52" xfId="0" applyFont="1" applyFill="1" applyBorder="1" applyAlignment="1">
      <alignment horizontal="right" vertical="center"/>
    </xf>
    <xf numFmtId="0" fontId="22" fillId="0" borderId="50" xfId="0" applyFont="1" applyFill="1" applyBorder="1" applyAlignment="1">
      <alignment horizontal="right"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right" vertical="center"/>
    </xf>
    <xf numFmtId="0" fontId="22" fillId="0" borderId="48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9" fillId="5" borderId="25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4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39" fillId="0" borderId="5" xfId="0" applyFont="1" applyBorder="1" applyAlignment="1">
      <alignment horizontal="left" vertical="center"/>
    </xf>
    <xf numFmtId="0" fontId="38" fillId="0" borderId="5" xfId="0" applyFont="1" applyBorder="1" applyAlignment="1">
      <alignment horizontal="right" vertical="center"/>
    </xf>
    <xf numFmtId="0" fontId="39" fillId="0" borderId="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top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4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right" vertical="center"/>
    </xf>
    <xf numFmtId="0" fontId="22" fillId="0" borderId="37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right" vertical="center"/>
    </xf>
    <xf numFmtId="0" fontId="22" fillId="0" borderId="39" xfId="0" applyFont="1" applyFill="1" applyBorder="1" applyAlignment="1">
      <alignment horizontal="right" vertical="center"/>
    </xf>
    <xf numFmtId="0" fontId="22" fillId="0" borderId="33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right" vertical="center"/>
    </xf>
    <xf numFmtId="0" fontId="8" fillId="0" borderId="5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2" fillId="0" borderId="46" xfId="0" applyFont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38" fillId="0" borderId="9" xfId="0" applyFont="1" applyBorder="1" applyAlignment="1">
      <alignment horizontal="right" vertical="center"/>
    </xf>
    <xf numFmtId="0" fontId="22" fillId="0" borderId="48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right" vertical="center"/>
    </xf>
    <xf numFmtId="0" fontId="22" fillId="0" borderId="45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right" vertical="center"/>
    </xf>
    <xf numFmtId="0" fontId="22" fillId="0" borderId="41" xfId="0" applyFont="1" applyFill="1" applyBorder="1" applyAlignment="1">
      <alignment horizontal="left"/>
    </xf>
    <xf numFmtId="0" fontId="3" fillId="0" borderId="4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vertical="center"/>
    </xf>
    <xf numFmtId="0" fontId="38" fillId="0" borderId="36" xfId="0" applyFont="1" applyBorder="1" applyAlignment="1">
      <alignment horizontal="right" vertical="center"/>
    </xf>
    <xf numFmtId="0" fontId="38" fillId="0" borderId="51" xfId="0" applyFont="1" applyBorder="1" applyAlignment="1">
      <alignment horizontal="left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4" fillId="0" borderId="0" xfId="0" applyFont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distributed" vertical="center"/>
    </xf>
    <xf numFmtId="0" fontId="41" fillId="0" borderId="0" xfId="0" applyFont="1" applyFill="1" applyAlignment="1">
      <alignment horizontal="distributed" vertical="center"/>
    </xf>
    <xf numFmtId="0" fontId="23" fillId="0" borderId="4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42" fillId="0" borderId="0" xfId="0" applyFont="1" applyFill="1" applyAlignment="1">
      <alignment horizontal="distributed" vertical="center"/>
    </xf>
    <xf numFmtId="0" fontId="45" fillId="0" borderId="0" xfId="0" applyFont="1" applyFill="1" applyAlignment="1">
      <alignment horizontal="distributed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shrinkToFit="1"/>
    </xf>
    <xf numFmtId="0" fontId="10" fillId="0" borderId="30" xfId="0" applyFont="1" applyBorder="1" applyAlignment="1">
      <alignment horizontal="center" shrinkToFit="1"/>
    </xf>
    <xf numFmtId="0" fontId="10" fillId="0" borderId="22" xfId="0" applyFont="1" applyBorder="1" applyAlignment="1">
      <alignment horizontal="center" shrinkToFit="1"/>
    </xf>
    <xf numFmtId="0" fontId="10" fillId="0" borderId="28" xfId="0" applyFont="1" applyBorder="1" applyAlignment="1">
      <alignment horizontal="center" shrinkToFit="1"/>
    </xf>
    <xf numFmtId="0" fontId="19" fillId="5" borderId="31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0" xfId="0" applyFont="1" applyAlignment="1">
      <alignment horizontal="distributed" vertical="center"/>
    </xf>
    <xf numFmtId="0" fontId="9" fillId="0" borderId="1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20" fillId="0" borderId="0" xfId="0" applyFont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distributed" vertical="center"/>
    </xf>
    <xf numFmtId="0" fontId="39" fillId="0" borderId="38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7" fillId="0" borderId="62" xfId="0" applyFont="1" applyBorder="1" applyAlignment="1">
      <alignment horizontal="left" vertical="center"/>
    </xf>
    <xf numFmtId="0" fontId="3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38" fillId="0" borderId="37" xfId="0" applyFont="1" applyBorder="1" applyAlignment="1">
      <alignment horizontal="right" vertical="center"/>
    </xf>
    <xf numFmtId="0" fontId="38" fillId="0" borderId="38" xfId="0" applyFont="1" applyBorder="1" applyAlignment="1">
      <alignment horizontal="right" vertical="center"/>
    </xf>
    <xf numFmtId="0" fontId="26" fillId="0" borderId="48" xfId="0" applyFont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2" fillId="0" borderId="36" xfId="0" applyFont="1" applyBorder="1" applyAlignment="1">
      <alignment horizontal="right" vertical="center"/>
    </xf>
    <xf numFmtId="0" fontId="26" fillId="0" borderId="62" xfId="0" applyFont="1" applyBorder="1" applyAlignment="1">
      <alignment horizontal="left" vertical="center"/>
    </xf>
    <xf numFmtId="0" fontId="26" fillId="0" borderId="5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7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38" fillId="0" borderId="48" xfId="0" applyFont="1" applyBorder="1" applyAlignment="1">
      <alignment horizontal="left" vertical="center"/>
    </xf>
    <xf numFmtId="0" fontId="38" fillId="0" borderId="50" xfId="0" applyFont="1" applyBorder="1" applyAlignment="1">
      <alignment horizontal="left" vertical="center"/>
    </xf>
    <xf numFmtId="0" fontId="38" fillId="0" borderId="46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26" fillId="0" borderId="57" xfId="0" applyFont="1" applyBorder="1" applyAlignment="1">
      <alignment horizontal="left" vertical="center"/>
    </xf>
    <xf numFmtId="0" fontId="26" fillId="0" borderId="56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38" fillId="0" borderId="52" xfId="0" applyFont="1" applyBorder="1" applyAlignment="1">
      <alignment horizontal="right" vertical="center"/>
    </xf>
    <xf numFmtId="0" fontId="38" fillId="0" borderId="53" xfId="0" applyFont="1" applyBorder="1" applyAlignment="1">
      <alignment horizontal="right" vertical="center"/>
    </xf>
    <xf numFmtId="0" fontId="8" fillId="0" borderId="39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38" fillId="0" borderId="5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39" fillId="0" borderId="47" xfId="0" applyFont="1" applyBorder="1" applyAlignment="1">
      <alignment horizontal="left" vertical="center"/>
    </xf>
    <xf numFmtId="0" fontId="26" fillId="0" borderId="53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8" fillId="0" borderId="49" xfId="0" applyFont="1" applyBorder="1" applyAlignment="1">
      <alignment horizontal="right" vertical="center"/>
    </xf>
    <xf numFmtId="0" fontId="39" fillId="0" borderId="50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39" fillId="0" borderId="39" xfId="0" applyFont="1" applyBorder="1" applyAlignment="1">
      <alignment horizontal="left" vertical="center"/>
    </xf>
    <xf numFmtId="0" fontId="38" fillId="0" borderId="46" xfId="0" applyFont="1" applyBorder="1" applyAlignment="1">
      <alignment horizontal="right" vertical="center"/>
    </xf>
    <xf numFmtId="0" fontId="26" fillId="0" borderId="52" xfId="0" applyFont="1" applyBorder="1" applyAlignment="1">
      <alignment horizontal="left" vertical="center"/>
    </xf>
    <xf numFmtId="0" fontId="26" fillId="0" borderId="45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38" fillId="0" borderId="34" xfId="0" applyFont="1" applyBorder="1" applyAlignment="1">
      <alignment horizontal="right" vertical="center"/>
    </xf>
    <xf numFmtId="0" fontId="38" fillId="0" borderId="45" xfId="0" applyFont="1" applyBorder="1" applyAlignment="1">
      <alignment horizontal="right" vertical="center"/>
    </xf>
    <xf numFmtId="0" fontId="39" fillId="0" borderId="53" xfId="0" applyFont="1" applyBorder="1" applyAlignment="1">
      <alignment horizontal="left" vertical="center"/>
    </xf>
    <xf numFmtId="0" fontId="8" fillId="0" borderId="52" xfId="0" applyFont="1" applyBorder="1" applyAlignment="1">
      <alignment horizontal="right" vertical="center"/>
    </xf>
    <xf numFmtId="0" fontId="38" fillId="0" borderId="41" xfId="0" applyFont="1" applyBorder="1" applyAlignment="1">
      <alignment horizontal="left" vertical="center"/>
    </xf>
    <xf numFmtId="0" fontId="39" fillId="0" borderId="4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9" fillId="0" borderId="41" xfId="0" applyFont="1" applyBorder="1" applyAlignment="1">
      <alignment horizontal="left" vertical="center"/>
    </xf>
    <xf numFmtId="0" fontId="38" fillId="0" borderId="41" xfId="0" applyFont="1" applyBorder="1" applyAlignment="1">
      <alignment horizontal="right" vertical="center"/>
    </xf>
    <xf numFmtId="0" fontId="47" fillId="0" borderId="37" xfId="0" applyFont="1" applyBorder="1" applyAlignment="1">
      <alignment horizontal="left" vertical="center"/>
    </xf>
    <xf numFmtId="0" fontId="39" fillId="0" borderId="51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top"/>
    </xf>
    <xf numFmtId="0" fontId="3" fillId="0" borderId="41" xfId="0" applyFont="1" applyBorder="1" applyAlignment="1">
      <alignment vertical="center"/>
    </xf>
    <xf numFmtId="0" fontId="8" fillId="0" borderId="57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9" fillId="0" borderId="41" xfId="0" applyFont="1" applyBorder="1" applyAlignment="1">
      <alignment horizontal="right" vertical="center"/>
    </xf>
    <xf numFmtId="0" fontId="47" fillId="0" borderId="9" xfId="0" applyFont="1" applyBorder="1" applyAlignment="1">
      <alignment horizontal="left" vertical="center"/>
    </xf>
    <xf numFmtId="0" fontId="47" fillId="0" borderId="7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top"/>
    </xf>
    <xf numFmtId="0" fontId="23" fillId="0" borderId="46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11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103.bin"/><Relationship Id="rId10" Type="http://schemas.openxmlformats.org/officeDocument/2006/relationships/printerSettings" Target="../printerSettings/printerSettings108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11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4.bin"/><Relationship Id="rId10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3.bin"/><Relationship Id="rId9" Type="http://schemas.openxmlformats.org/officeDocument/2006/relationships/printerSettings" Target="../printerSettings/printerSettings118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8.bin"/><Relationship Id="rId1" Type="http://schemas.openxmlformats.org/officeDocument/2006/relationships/printerSettings" Target="../printerSettings/printerSettings1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11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48.bin"/><Relationship Id="rId10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47.bin"/><Relationship Id="rId9" Type="http://schemas.openxmlformats.org/officeDocument/2006/relationships/printerSettings" Target="../printerSettings/printerSettings5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59.bin"/><Relationship Id="rId10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1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69.bin"/><Relationship Id="rId9" Type="http://schemas.openxmlformats.org/officeDocument/2006/relationships/printerSettings" Target="../printerSettings/printerSettings7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4.bin"/><Relationship Id="rId3" Type="http://schemas.openxmlformats.org/officeDocument/2006/relationships/printerSettings" Target="../printerSettings/printerSettings79.bin"/><Relationship Id="rId7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11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1.bin"/><Relationship Id="rId10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0.bin"/><Relationship Id="rId9" Type="http://schemas.openxmlformats.org/officeDocument/2006/relationships/printerSettings" Target="../printerSettings/printerSettings8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X206"/>
  <sheetViews>
    <sheetView showGridLines="0" zoomScale="120" zoomScaleNormal="120" zoomScaleSheetLayoutView="75" workbookViewId="0">
      <selection activeCell="T154" sqref="T154:T155"/>
    </sheetView>
  </sheetViews>
  <sheetFormatPr defaultRowHeight="13.5" x14ac:dyDescent="0.15"/>
  <cols>
    <col min="1" max="1" width="1.875" style="418" customWidth="1"/>
    <col min="2" max="2" width="11.5" style="419" customWidth="1"/>
    <col min="3" max="3" width="8.125" style="420" customWidth="1"/>
    <col min="4" max="4" width="1.875" style="4" customWidth="1"/>
    <col min="5" max="7" width="3" style="14" customWidth="1"/>
    <col min="8" max="8" width="2.25" style="14" customWidth="1"/>
    <col min="9" max="9" width="1.25" style="14" customWidth="1"/>
    <col min="10" max="10" width="3.125" style="15" customWidth="1"/>
    <col min="11" max="11" width="3.125" style="16" customWidth="1"/>
    <col min="12" max="12" width="1.25" style="17" customWidth="1"/>
    <col min="13" max="13" width="2.25" style="17" customWidth="1"/>
    <col min="14" max="16" width="3" style="17" customWidth="1"/>
    <col min="17" max="17" width="1.875" style="3" customWidth="1"/>
    <col min="18" max="18" width="11.5" style="419" customWidth="1"/>
    <col min="19" max="19" width="8.125" style="420" customWidth="1"/>
    <col min="20" max="20" width="1.875" style="5" customWidth="1"/>
    <col min="21" max="16384" width="9" style="1"/>
  </cols>
  <sheetData>
    <row r="1" spans="1:22" ht="15" customHeight="1" x14ac:dyDescent="0.15">
      <c r="A1" s="422"/>
      <c r="B1" s="421"/>
      <c r="C1" s="423"/>
      <c r="D1" s="344"/>
      <c r="E1" s="529" t="s">
        <v>1</v>
      </c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345"/>
      <c r="R1" s="421"/>
      <c r="S1" s="423"/>
      <c r="T1" s="346"/>
    </row>
    <row r="2" spans="1:22" ht="12.75" customHeight="1" thickBot="1" x14ac:dyDescent="0.2">
      <c r="A2" s="518" t="s">
        <v>530</v>
      </c>
      <c r="B2" s="520" t="str">
        <f>VLOOKUP(D2,Ｔ!$A$3:$E$24,4,FALSE)</f>
        <v>桜台中</v>
      </c>
      <c r="C2" s="525" t="str">
        <f>VLOOKUP(D2,Ｔ!$A$3:$E$24,5,FALSE)</f>
        <v>（印旛）</v>
      </c>
      <c r="D2" s="523">
        <v>1</v>
      </c>
      <c r="E2" s="347"/>
      <c r="F2" s="347"/>
      <c r="G2" s="348"/>
      <c r="H2" s="348"/>
      <c r="I2" s="348"/>
      <c r="J2" s="349"/>
      <c r="K2" s="350"/>
      <c r="L2" s="351"/>
      <c r="M2" s="351"/>
      <c r="N2" s="351"/>
      <c r="O2" s="351"/>
      <c r="P2" s="351"/>
      <c r="Q2" s="523">
        <v>10</v>
      </c>
      <c r="R2" s="514" t="str">
        <f>VLOOKUP(Q2,Ｔ!$A$3:$E$24,4,FALSE)</f>
        <v>金ヶ作中</v>
      </c>
      <c r="S2" s="524" t="str">
        <f>VLOOKUP(Q2,Ｔ!$A$3:$E$24,5,FALSE)</f>
        <v>（松戸）</v>
      </c>
      <c r="T2" s="517"/>
    </row>
    <row r="3" spans="1:22" ht="12.75" customHeight="1" thickTop="1" thickBot="1" x14ac:dyDescent="0.2">
      <c r="A3" s="518"/>
      <c r="B3" s="520"/>
      <c r="C3" s="525"/>
      <c r="D3" s="523"/>
      <c r="E3" s="352"/>
      <c r="F3" s="352"/>
      <c r="G3" s="353">
        <f>男子団体!Q5</f>
        <v>2</v>
      </c>
      <c r="H3" s="352"/>
      <c r="I3" s="352"/>
      <c r="J3" s="349"/>
      <c r="K3" s="350"/>
      <c r="L3" s="354"/>
      <c r="M3" s="354"/>
      <c r="N3" s="355">
        <f>男子団体!Q49</f>
        <v>0</v>
      </c>
      <c r="O3" s="356"/>
      <c r="P3" s="357"/>
      <c r="Q3" s="523"/>
      <c r="R3" s="514"/>
      <c r="S3" s="524"/>
      <c r="T3" s="517"/>
    </row>
    <row r="4" spans="1:22" ht="12.75" customHeight="1" thickTop="1" thickBot="1" x14ac:dyDescent="0.2">
      <c r="A4" s="517"/>
      <c r="B4" s="514" t="str">
        <f>VLOOKUP(D4,Ｔ!$A$3:$E$24,4,FALSE)</f>
        <v>松ヶ丘中</v>
      </c>
      <c r="C4" s="524" t="str">
        <f>VLOOKUP(D4,Ｔ!$A$3:$E$24,5,FALSE)</f>
        <v>（千葉）</v>
      </c>
      <c r="D4" s="523">
        <v>2</v>
      </c>
      <c r="E4" s="352"/>
      <c r="F4" s="358"/>
      <c r="G4" s="359"/>
      <c r="H4" s="352">
        <f>男子団体!AD5</f>
        <v>2</v>
      </c>
      <c r="I4" s="352"/>
      <c r="J4" s="349"/>
      <c r="K4" s="350"/>
      <c r="L4" s="354"/>
      <c r="M4" s="369">
        <f>男子団体!AD27</f>
        <v>2</v>
      </c>
      <c r="N4" s="480"/>
      <c r="O4" s="354"/>
      <c r="P4" s="483"/>
      <c r="Q4" s="523">
        <v>11</v>
      </c>
      <c r="R4" s="514" t="str">
        <f>VLOOKUP(Q4,Ｔ!$A$3:$E$24,4,FALSE)</f>
        <v>貝塚中</v>
      </c>
      <c r="S4" s="524" t="str">
        <f>VLOOKUP(Q4,Ｔ!$A$3:$E$24,5,FALSE)</f>
        <v>（千葉）</v>
      </c>
      <c r="T4" s="517"/>
    </row>
    <row r="5" spans="1:22" ht="12.75" customHeight="1" thickTop="1" thickBot="1" x14ac:dyDescent="0.2">
      <c r="A5" s="517"/>
      <c r="B5" s="514"/>
      <c r="C5" s="524"/>
      <c r="D5" s="523"/>
      <c r="E5" s="368"/>
      <c r="F5" s="473">
        <f>男子団体!D5</f>
        <v>2</v>
      </c>
      <c r="G5" s="482">
        <f>男子団体!U5</f>
        <v>1</v>
      </c>
      <c r="H5" s="352"/>
      <c r="I5" s="352"/>
      <c r="J5" s="349"/>
      <c r="K5" s="350"/>
      <c r="L5" s="354"/>
      <c r="M5" s="369"/>
      <c r="N5" s="481">
        <f>男子団体!U49</f>
        <v>2</v>
      </c>
      <c r="O5" s="355">
        <f>男子団体!D16</f>
        <v>0</v>
      </c>
      <c r="P5" s="356"/>
      <c r="Q5" s="523"/>
      <c r="R5" s="514"/>
      <c r="S5" s="524"/>
      <c r="T5" s="517"/>
    </row>
    <row r="6" spans="1:22" ht="12.75" customHeight="1" thickTop="1" thickBot="1" x14ac:dyDescent="0.2">
      <c r="A6" s="517"/>
      <c r="B6" s="514" t="str">
        <f>VLOOKUP(D6,Ｔ!$A$3:$E$24,4,FALSE)</f>
        <v>海神中</v>
      </c>
      <c r="C6" s="524" t="str">
        <f>VLOOKUP(D6,Ｔ!$A$3:$E$24,5,FALSE)</f>
        <v>（船橋）</v>
      </c>
      <c r="D6" s="523">
        <v>3</v>
      </c>
      <c r="E6" s="364"/>
      <c r="F6" s="352">
        <f>男子団体!H5</f>
        <v>0</v>
      </c>
      <c r="G6" s="363"/>
      <c r="H6" s="476"/>
      <c r="I6" s="365"/>
      <c r="J6" s="349"/>
      <c r="K6" s="350"/>
      <c r="L6" s="354"/>
      <c r="M6" s="375"/>
      <c r="N6" s="462"/>
      <c r="O6" s="371">
        <f>男子団体!H16</f>
        <v>2</v>
      </c>
      <c r="P6" s="388"/>
      <c r="Q6" s="523">
        <v>12</v>
      </c>
      <c r="R6" s="520" t="str">
        <f>VLOOKUP(Q6,Ｔ!$A$3:$E$24,4,FALSE)</f>
        <v>昭和学院中</v>
      </c>
      <c r="S6" s="525" t="str">
        <f>VLOOKUP(Q6,Ｔ!$A$3:$E$24,5,FALSE)</f>
        <v>（市川浦安）</v>
      </c>
      <c r="T6" s="518" t="s">
        <v>530</v>
      </c>
    </row>
    <row r="7" spans="1:22" ht="12.75" customHeight="1" thickTop="1" x14ac:dyDescent="0.15">
      <c r="A7" s="517"/>
      <c r="B7" s="514"/>
      <c r="C7" s="524"/>
      <c r="D7" s="523"/>
      <c r="E7" s="352"/>
      <c r="F7" s="352"/>
      <c r="G7" s="358"/>
      <c r="H7" s="367"/>
      <c r="I7" s="361"/>
      <c r="J7" s="352">
        <f>男子団体!D98</f>
        <v>0</v>
      </c>
      <c r="K7" s="360">
        <f>男子団体!D109</f>
        <v>1</v>
      </c>
      <c r="L7" s="390"/>
      <c r="M7" s="459"/>
      <c r="N7" s="354"/>
      <c r="O7" s="354"/>
      <c r="P7" s="354"/>
      <c r="Q7" s="523"/>
      <c r="R7" s="520"/>
      <c r="S7" s="525"/>
      <c r="T7" s="518"/>
    </row>
    <row r="8" spans="1:22" ht="12.75" customHeight="1" thickBot="1" x14ac:dyDescent="0.2">
      <c r="A8" s="517"/>
      <c r="B8" s="519" t="str">
        <f>VLOOKUP(D8,Ｔ!$A$3:$E$24,4,FALSE)</f>
        <v>八日市場一中</v>
      </c>
      <c r="C8" s="526" t="str">
        <f>VLOOKUP(D8,Ｔ!$A$3:$E$24,5,FALSE)</f>
        <v>（東総）</v>
      </c>
      <c r="D8" s="523">
        <v>4</v>
      </c>
      <c r="E8" s="365"/>
      <c r="F8" s="365"/>
      <c r="G8" s="358"/>
      <c r="H8" s="352"/>
      <c r="I8" s="358"/>
      <c r="J8" s="349"/>
      <c r="K8" s="456"/>
      <c r="L8" s="354"/>
      <c r="M8" s="360"/>
      <c r="N8" s="354"/>
      <c r="O8" s="355"/>
      <c r="P8" s="355"/>
      <c r="Q8" s="523">
        <v>13</v>
      </c>
      <c r="R8" s="519" t="str">
        <f>VLOOKUP(Q8,Ｔ!$A$3:$E$24,4,FALSE)</f>
        <v>四街道北中</v>
      </c>
      <c r="S8" s="526" t="str">
        <f>VLOOKUP(Q8,Ｔ!$A$3:$E$24,5,FALSE)</f>
        <v>（印旛）</v>
      </c>
      <c r="T8" s="517"/>
    </row>
    <row r="9" spans="1:22" ht="12.75" customHeight="1" thickTop="1" thickBot="1" x14ac:dyDescent="0.2">
      <c r="A9" s="517"/>
      <c r="B9" s="519"/>
      <c r="C9" s="526"/>
      <c r="D9" s="523"/>
      <c r="E9" s="352"/>
      <c r="F9" s="352"/>
      <c r="G9" s="362">
        <f>男子団体!Q16</f>
        <v>2</v>
      </c>
      <c r="H9" s="352">
        <f>男子団体!AH5</f>
        <v>1</v>
      </c>
      <c r="I9" s="358"/>
      <c r="J9" s="349"/>
      <c r="K9" s="456"/>
      <c r="L9" s="354"/>
      <c r="M9" s="360">
        <f>男子団体!AH27</f>
        <v>0</v>
      </c>
      <c r="N9" s="355">
        <f>男子団体!Q60</f>
        <v>2</v>
      </c>
      <c r="O9" s="391"/>
      <c r="P9" s="354"/>
      <c r="Q9" s="523"/>
      <c r="R9" s="519"/>
      <c r="S9" s="526"/>
      <c r="T9" s="517"/>
    </row>
    <row r="10" spans="1:22" ht="12.75" customHeight="1" thickTop="1" x14ac:dyDescent="0.15">
      <c r="A10" s="517"/>
      <c r="B10" s="514" t="str">
        <f>VLOOKUP(D10,Ｔ!$A$3:$E$24,4,FALSE)</f>
        <v>南山中</v>
      </c>
      <c r="C10" s="524" t="str">
        <f>VLOOKUP(D10,Ｔ!$A$3:$E$24,5,FALSE)</f>
        <v>（印旛）</v>
      </c>
      <c r="D10" s="523">
        <v>5</v>
      </c>
      <c r="E10" s="376"/>
      <c r="F10" s="376"/>
      <c r="G10" s="377">
        <f>男子団体!U16</f>
        <v>1</v>
      </c>
      <c r="H10" s="352"/>
      <c r="I10" s="358"/>
      <c r="J10" s="378"/>
      <c r="K10" s="457"/>
      <c r="L10" s="354"/>
      <c r="M10" s="354"/>
      <c r="N10" s="354">
        <f>男子団体!U60</f>
        <v>0</v>
      </c>
      <c r="O10" s="366"/>
      <c r="P10" s="354"/>
      <c r="Q10" s="523">
        <v>14</v>
      </c>
      <c r="R10" s="514" t="str">
        <f>VLOOKUP(Q10,Ｔ!$A$3:$E$24,4,FALSE)</f>
        <v>茂原南中</v>
      </c>
      <c r="S10" s="524" t="str">
        <f>VLOOKUP(Q10,Ｔ!$A$3:$E$24,5,FALSE)</f>
        <v>（長生）</v>
      </c>
      <c r="T10" s="517"/>
      <c r="V10" s="6"/>
    </row>
    <row r="11" spans="1:22" ht="12.75" customHeight="1" x14ac:dyDescent="0.15">
      <c r="A11" s="517"/>
      <c r="B11" s="514"/>
      <c r="C11" s="524"/>
      <c r="D11" s="523"/>
      <c r="E11" s="352"/>
      <c r="F11" s="352"/>
      <c r="G11" s="352"/>
      <c r="H11" s="379"/>
      <c r="I11" s="382"/>
      <c r="J11" s="527">
        <f>男子団体!D131</f>
        <v>0</v>
      </c>
      <c r="K11" s="531">
        <f>男子団体!H131</f>
        <v>2</v>
      </c>
      <c r="L11" s="381"/>
      <c r="M11" s="381"/>
      <c r="N11" s="354"/>
      <c r="O11" s="357"/>
      <c r="P11" s="357"/>
      <c r="Q11" s="523"/>
      <c r="R11" s="514"/>
      <c r="S11" s="524"/>
      <c r="T11" s="517"/>
      <c r="V11" s="145"/>
    </row>
    <row r="12" spans="1:22" ht="12.75" customHeight="1" thickBot="1" x14ac:dyDescent="0.2">
      <c r="A12" s="517"/>
      <c r="B12" s="514"/>
      <c r="C12" s="524"/>
      <c r="D12" s="523"/>
      <c r="E12" s="352"/>
      <c r="F12" s="352"/>
      <c r="G12" s="352"/>
      <c r="H12" s="379"/>
      <c r="I12" s="382"/>
      <c r="J12" s="528"/>
      <c r="K12" s="532"/>
      <c r="L12" s="381"/>
      <c r="M12" s="381"/>
      <c r="N12" s="354"/>
      <c r="O12" s="354"/>
      <c r="P12" s="354"/>
      <c r="Q12" s="523"/>
      <c r="R12" s="514"/>
      <c r="S12" s="524"/>
      <c r="T12" s="517"/>
    </row>
    <row r="13" spans="1:22" ht="12.75" customHeight="1" thickTop="1" x14ac:dyDescent="0.15">
      <c r="A13" s="517"/>
      <c r="B13" s="514"/>
      <c r="C13" s="524"/>
      <c r="D13" s="523"/>
      <c r="E13" s="352"/>
      <c r="F13" s="352"/>
      <c r="G13" s="352"/>
      <c r="H13" s="379"/>
      <c r="I13" s="380"/>
      <c r="J13" s="486"/>
      <c r="K13" s="488"/>
      <c r="L13" s="381"/>
      <c r="M13" s="381"/>
      <c r="N13" s="354"/>
      <c r="O13" s="354"/>
      <c r="P13" s="354"/>
      <c r="Q13" s="523"/>
      <c r="R13" s="514"/>
      <c r="S13" s="524"/>
      <c r="T13" s="517"/>
    </row>
    <row r="14" spans="1:22" ht="12.75" customHeight="1" thickBot="1" x14ac:dyDescent="0.2">
      <c r="A14" s="518" t="s">
        <v>534</v>
      </c>
      <c r="B14" s="520" t="str">
        <f>VLOOKUP(D14,Ｔ!$A$3:$E$24,4,FALSE)</f>
        <v>西武台千葉中</v>
      </c>
      <c r="C14" s="525" t="str">
        <f>VLOOKUP(D14,Ｔ!$A$3:$E$24,5,FALSE)</f>
        <v>（葛北）</v>
      </c>
      <c r="D14" s="523">
        <v>6</v>
      </c>
      <c r="E14" s="365"/>
      <c r="F14" s="365"/>
      <c r="G14" s="352"/>
      <c r="H14" s="383"/>
      <c r="I14" s="484"/>
      <c r="J14" s="384"/>
      <c r="K14" s="485"/>
      <c r="L14" s="385"/>
      <c r="M14" s="385"/>
      <c r="N14" s="354"/>
      <c r="O14" s="355"/>
      <c r="P14" s="355"/>
      <c r="Q14" s="523">
        <v>15</v>
      </c>
      <c r="R14" s="519" t="str">
        <f>VLOOKUP(Q14,Ｔ!$A$3:$E$24,4,FALSE)</f>
        <v>松戸四中</v>
      </c>
      <c r="S14" s="526" t="str">
        <f>VLOOKUP(Q14,Ｔ!$A$3:$E$24,5,FALSE)</f>
        <v>（松戸）</v>
      </c>
      <c r="T14" s="517"/>
    </row>
    <row r="15" spans="1:22" ht="12.75" customHeight="1" thickTop="1" thickBot="1" x14ac:dyDescent="0.2">
      <c r="A15" s="518"/>
      <c r="B15" s="520"/>
      <c r="C15" s="525"/>
      <c r="D15" s="523"/>
      <c r="E15" s="352"/>
      <c r="F15" s="352"/>
      <c r="G15" s="353">
        <f>男子団体!Q27</f>
        <v>2</v>
      </c>
      <c r="H15" s="352"/>
      <c r="I15" s="363"/>
      <c r="J15" s="351"/>
      <c r="K15" s="392"/>
      <c r="L15" s="354"/>
      <c r="M15" s="354"/>
      <c r="N15" s="375">
        <f>男子団体!Q71</f>
        <v>2</v>
      </c>
      <c r="O15" s="354"/>
      <c r="P15" s="354"/>
      <c r="Q15" s="523"/>
      <c r="R15" s="519"/>
      <c r="S15" s="526"/>
      <c r="T15" s="517"/>
    </row>
    <row r="16" spans="1:22" ht="12.75" customHeight="1" thickTop="1" x14ac:dyDescent="0.15">
      <c r="A16" s="517"/>
      <c r="B16" s="514" t="str">
        <f>VLOOKUP(D16,Ｔ!$A$3:$E$24,4,FALSE)</f>
        <v>こてはし台中</v>
      </c>
      <c r="C16" s="524" t="str">
        <f>VLOOKUP(D16,Ｔ!$A$3:$E$24,5,FALSE)</f>
        <v>（千葉）</v>
      </c>
      <c r="D16" s="523">
        <v>7</v>
      </c>
      <c r="E16" s="376"/>
      <c r="F16" s="364"/>
      <c r="G16" s="477">
        <f>男子団体!U27</f>
        <v>0</v>
      </c>
      <c r="H16" s="352">
        <f>男子団体!AD16</f>
        <v>2</v>
      </c>
      <c r="I16" s="363"/>
      <c r="J16" s="351"/>
      <c r="K16" s="392"/>
      <c r="L16" s="354"/>
      <c r="M16" s="354">
        <f>男子団体!AD38</f>
        <v>1</v>
      </c>
      <c r="N16" s="370">
        <f>男子団体!U71</f>
        <v>1</v>
      </c>
      <c r="O16" s="366"/>
      <c r="P16" s="458"/>
      <c r="Q16" s="523">
        <v>16</v>
      </c>
      <c r="R16" s="514" t="str">
        <f>VLOOKUP(Q16,Ｔ!$A$3:$E$24,4,FALSE)</f>
        <v>幸町二中</v>
      </c>
      <c r="S16" s="524" t="str">
        <f>VLOOKUP(Q16,Ｔ!$A$3:$E$24,5,FALSE)</f>
        <v>（千葉）</v>
      </c>
      <c r="T16" s="517"/>
    </row>
    <row r="17" spans="1:24" ht="12.75" customHeight="1" x14ac:dyDescent="0.15">
      <c r="A17" s="517"/>
      <c r="B17" s="514"/>
      <c r="C17" s="524"/>
      <c r="D17" s="523"/>
      <c r="E17" s="373"/>
      <c r="F17" s="373"/>
      <c r="G17" s="363"/>
      <c r="H17" s="352"/>
      <c r="I17" s="363"/>
      <c r="J17" s="351"/>
      <c r="K17" s="392"/>
      <c r="L17" s="354"/>
      <c r="M17" s="354"/>
      <c r="N17" s="372"/>
      <c r="O17" s="357"/>
      <c r="P17" s="357"/>
      <c r="Q17" s="523"/>
      <c r="R17" s="514"/>
      <c r="S17" s="524"/>
      <c r="T17" s="517"/>
    </row>
    <row r="18" spans="1:24" ht="12.75" customHeight="1" thickBot="1" x14ac:dyDescent="0.2">
      <c r="A18" s="517"/>
      <c r="B18" s="514"/>
      <c r="C18" s="524"/>
      <c r="D18" s="523"/>
      <c r="E18" s="352"/>
      <c r="F18" s="352"/>
      <c r="G18" s="363"/>
      <c r="H18" s="352"/>
      <c r="I18" s="394"/>
      <c r="J18" s="352">
        <f>男子団体!H98</f>
        <v>2</v>
      </c>
      <c r="K18" s="369">
        <f>男子団体!H109</f>
        <v>2</v>
      </c>
      <c r="L18" s="354"/>
      <c r="M18" s="360"/>
      <c r="N18" s="372"/>
      <c r="O18" s="354"/>
      <c r="P18" s="354"/>
      <c r="Q18" s="523">
        <v>17</v>
      </c>
      <c r="R18" s="514" t="str">
        <f>VLOOKUP(Q18,Ｔ!$A$3:$E$24,4,FALSE)</f>
        <v>富津中</v>
      </c>
      <c r="S18" s="524" t="str">
        <f>VLOOKUP(Q18,Ｔ!$A$3:$E$24,5,FALSE)</f>
        <v>（君津）</v>
      </c>
      <c r="T18" s="517"/>
    </row>
    <row r="19" spans="1:24" ht="12.75" customHeight="1" thickTop="1" thickBot="1" x14ac:dyDescent="0.2">
      <c r="A19" s="517"/>
      <c r="B19" s="514"/>
      <c r="C19" s="524"/>
      <c r="D19" s="523"/>
      <c r="E19" s="352"/>
      <c r="F19" s="352"/>
      <c r="G19" s="352"/>
      <c r="H19" s="377"/>
      <c r="I19" s="389"/>
      <c r="J19" s="351"/>
      <c r="K19" s="348"/>
      <c r="L19" s="390"/>
      <c r="M19" s="371"/>
      <c r="N19" s="372"/>
      <c r="O19" s="355">
        <f>男子団体!D27</f>
        <v>0</v>
      </c>
      <c r="P19" s="356"/>
      <c r="Q19" s="523"/>
      <c r="R19" s="514"/>
      <c r="S19" s="524"/>
      <c r="T19" s="517"/>
    </row>
    <row r="20" spans="1:24" ht="12.75" customHeight="1" thickTop="1" thickBot="1" x14ac:dyDescent="0.2">
      <c r="A20" s="517"/>
      <c r="B20" s="514" t="str">
        <f>VLOOKUP(D20,Ｔ!$A$3:$E$24,4,FALSE)</f>
        <v>鎌ヶ谷四中</v>
      </c>
      <c r="C20" s="524" t="str">
        <f>VLOOKUP(D20,Ｔ!$A$3:$E$24,5,FALSE)</f>
        <v>（葛南）</v>
      </c>
      <c r="D20" s="523">
        <v>8</v>
      </c>
      <c r="E20" s="376"/>
      <c r="F20" s="376"/>
      <c r="G20" s="348"/>
      <c r="H20" s="367"/>
      <c r="I20" s="352"/>
      <c r="J20" s="393" t="s">
        <v>79</v>
      </c>
      <c r="K20" s="350"/>
      <c r="L20" s="354"/>
      <c r="M20" s="369"/>
      <c r="N20" s="372">
        <f>男子団体!Q82</f>
        <v>1</v>
      </c>
      <c r="O20" s="387">
        <f>男子団体!H27</f>
        <v>2</v>
      </c>
      <c r="P20" s="354"/>
      <c r="Q20" s="523">
        <v>18</v>
      </c>
      <c r="R20" s="514" t="str">
        <f>VLOOKUP(Q20,Ｔ!$A$3:$E$24,4,FALSE)</f>
        <v>大網中</v>
      </c>
      <c r="S20" s="524" t="str">
        <f>VLOOKUP(Q20,Ｔ!$A$3:$E$24,5,FALSE)</f>
        <v>（山武）</v>
      </c>
      <c r="T20" s="517"/>
    </row>
    <row r="21" spans="1:24" ht="12.75" customHeight="1" thickTop="1" thickBot="1" x14ac:dyDescent="0.2">
      <c r="A21" s="517"/>
      <c r="B21" s="514"/>
      <c r="C21" s="524"/>
      <c r="D21" s="523"/>
      <c r="E21" s="373"/>
      <c r="F21" s="374"/>
      <c r="G21" s="455">
        <f>男子団体!Q38</f>
        <v>0</v>
      </c>
      <c r="H21" s="367">
        <f>男子団体!AH16</f>
        <v>0</v>
      </c>
      <c r="I21" s="352"/>
      <c r="J21" s="352">
        <f>男子団体!D153</f>
        <v>1</v>
      </c>
      <c r="K21" s="388">
        <f>男子団体!H153</f>
        <v>2</v>
      </c>
      <c r="L21" s="354"/>
      <c r="M21" s="369">
        <f>男子団体!AH38</f>
        <v>2</v>
      </c>
      <c r="N21" s="461"/>
      <c r="O21" s="372"/>
      <c r="P21" s="390"/>
      <c r="Q21" s="523"/>
      <c r="R21" s="514"/>
      <c r="S21" s="524"/>
      <c r="T21" s="517"/>
      <c r="X21" s="249"/>
    </row>
    <row r="22" spans="1:24" ht="12.75" customHeight="1" thickTop="1" thickBot="1" x14ac:dyDescent="0.2">
      <c r="A22" s="517"/>
      <c r="B22" s="519" t="str">
        <f>VLOOKUP(D22,Ｔ!$A$3:$E$24,4,FALSE)</f>
        <v>辰巳台中</v>
      </c>
      <c r="C22" s="526" t="str">
        <f>VLOOKUP(D22,Ｔ!$A$3:$E$24,5,FALSE)</f>
        <v>（市原）</v>
      </c>
      <c r="D22" s="523">
        <v>9</v>
      </c>
      <c r="E22" s="365"/>
      <c r="F22" s="365"/>
      <c r="G22" s="475">
        <f>男子団体!U38</f>
        <v>2</v>
      </c>
      <c r="H22" s="352"/>
      <c r="I22" s="358"/>
      <c r="J22" s="460"/>
      <c r="K22" s="491"/>
      <c r="L22" s="354"/>
      <c r="M22" s="354"/>
      <c r="N22" s="371">
        <f>男子団体!U82</f>
        <v>2</v>
      </c>
      <c r="O22" s="388"/>
      <c r="P22" s="355"/>
      <c r="Q22" s="523">
        <v>19</v>
      </c>
      <c r="R22" s="520" t="str">
        <f>VLOOKUP(Q22,Ｔ!$A$3:$E$24,4,FALSE)</f>
        <v>蘇我中</v>
      </c>
      <c r="S22" s="525" t="str">
        <f>VLOOKUP(Q22,Ｔ!$A$3:$E$24,5,FALSE)</f>
        <v>（千葉）</v>
      </c>
      <c r="T22" s="518" t="s">
        <v>533</v>
      </c>
    </row>
    <row r="23" spans="1:24" ht="12.75" customHeight="1" thickTop="1" x14ac:dyDescent="0.15">
      <c r="A23" s="517"/>
      <c r="B23" s="519"/>
      <c r="C23" s="526"/>
      <c r="D23" s="523"/>
      <c r="E23" s="348"/>
      <c r="F23" s="348"/>
      <c r="G23" s="348"/>
      <c r="H23" s="348"/>
      <c r="I23" s="386"/>
      <c r="J23" s="395"/>
      <c r="K23" s="490"/>
      <c r="L23" s="351"/>
      <c r="M23" s="351"/>
      <c r="N23" s="351"/>
      <c r="O23" s="351"/>
      <c r="P23" s="351"/>
      <c r="Q23" s="523"/>
      <c r="R23" s="520"/>
      <c r="S23" s="525"/>
      <c r="T23" s="518"/>
    </row>
    <row r="24" spans="1:24" ht="12.75" customHeight="1" x14ac:dyDescent="0.15">
      <c r="A24" s="422"/>
      <c r="B24" s="396"/>
      <c r="C24" s="397"/>
      <c r="D24" s="344"/>
      <c r="E24" s="348"/>
      <c r="F24" s="348"/>
      <c r="G24" s="530" t="str">
        <f>男子団体!B153</f>
        <v>桜台中</v>
      </c>
      <c r="H24" s="530"/>
      <c r="I24" s="530"/>
      <c r="J24" s="530"/>
      <c r="K24" s="530" t="str">
        <f>男子団体!L153</f>
        <v>昭和学院中</v>
      </c>
      <c r="L24" s="530"/>
      <c r="M24" s="530"/>
      <c r="N24" s="530"/>
      <c r="O24" s="351"/>
      <c r="P24" s="351"/>
      <c r="Q24" s="344"/>
      <c r="R24" s="396"/>
      <c r="S24" s="397"/>
      <c r="T24" s="346"/>
    </row>
    <row r="25" spans="1:24" ht="11.25" customHeight="1" x14ac:dyDescent="0.15">
      <c r="A25" s="422"/>
      <c r="B25" s="421"/>
      <c r="C25" s="423"/>
      <c r="D25" s="344"/>
      <c r="E25" s="348"/>
      <c r="F25" s="348"/>
      <c r="G25" s="348"/>
      <c r="H25" s="348"/>
      <c r="I25" s="348"/>
      <c r="J25" s="349"/>
      <c r="K25" s="350"/>
      <c r="L25" s="351"/>
      <c r="M25" s="351"/>
      <c r="N25" s="351"/>
      <c r="O25" s="351"/>
      <c r="P25" s="351"/>
      <c r="Q25" s="344"/>
      <c r="R25" s="421"/>
      <c r="S25" s="423"/>
      <c r="T25" s="346"/>
    </row>
    <row r="26" spans="1:24" ht="11.25" customHeight="1" x14ac:dyDescent="0.15">
      <c r="F26" s="14" t="s">
        <v>58</v>
      </c>
      <c r="Q26" s="4"/>
    </row>
    <row r="27" spans="1:24" ht="15" customHeight="1" x14ac:dyDescent="0.15">
      <c r="E27" s="506" t="s">
        <v>2</v>
      </c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</row>
    <row r="28" spans="1:24" ht="12.75" customHeight="1" thickBot="1" x14ac:dyDescent="0.2">
      <c r="A28" s="512" t="s">
        <v>533</v>
      </c>
      <c r="B28" s="513" t="str">
        <f>VLOOKUP(D28,Ｔ!$A$28:$E$60,4,FALSE)</f>
        <v>西武台千葉中</v>
      </c>
      <c r="C28" s="508" t="str">
        <f>VLOOKUP(D28,Ｔ!$A$28:$E$60,5,FALSE)</f>
        <v>（葛北）</v>
      </c>
      <c r="D28" s="502">
        <v>1</v>
      </c>
      <c r="E28" s="317"/>
      <c r="F28" s="317"/>
      <c r="O28" s="325"/>
      <c r="P28" s="325"/>
      <c r="Q28" s="502">
        <v>14</v>
      </c>
      <c r="R28" s="513" t="str">
        <f>VLOOKUP(Q28,Ｔ!$A$28:$E$60,4,FALSE)</f>
        <v>桜台中</v>
      </c>
      <c r="S28" s="508" t="str">
        <f>VLOOKUP(Q28,Ｔ!$A$28:$E$60,5,FALSE)</f>
        <v>（印旛）</v>
      </c>
      <c r="T28" s="512" t="s">
        <v>532</v>
      </c>
    </row>
    <row r="29" spans="1:24" ht="12.75" customHeight="1" thickTop="1" thickBot="1" x14ac:dyDescent="0.2">
      <c r="A29" s="512"/>
      <c r="B29" s="513"/>
      <c r="C29" s="508"/>
      <c r="D29" s="502"/>
      <c r="E29" s="135"/>
      <c r="F29" s="315"/>
      <c r="G29" s="225">
        <f>女子団体!AD5</f>
        <v>2</v>
      </c>
      <c r="H29" s="135"/>
      <c r="I29" s="135"/>
      <c r="L29" s="140"/>
      <c r="M29" s="140"/>
      <c r="N29" s="226">
        <f>女子団体!AD49</f>
        <v>2</v>
      </c>
      <c r="O29" s="224"/>
      <c r="P29" s="140"/>
      <c r="Q29" s="502"/>
      <c r="R29" s="513"/>
      <c r="S29" s="508"/>
      <c r="T29" s="512"/>
    </row>
    <row r="30" spans="1:24" ht="12.75" customHeight="1" thickTop="1" thickBot="1" x14ac:dyDescent="0.2">
      <c r="A30" s="496"/>
      <c r="B30" s="497" t="str">
        <f>VLOOKUP(D30,Ｔ!$A$28:$E$60,4,FALSE)</f>
        <v>辰巳台中</v>
      </c>
      <c r="C30" s="498" t="str">
        <f>VLOOKUP(D30,Ｔ!$A$28:$E$60,5,FALSE)</f>
        <v>（市原）</v>
      </c>
      <c r="D30" s="502">
        <v>2</v>
      </c>
      <c r="E30" s="135"/>
      <c r="F30" s="138"/>
      <c r="G30" s="327"/>
      <c r="H30" s="135">
        <f>女子団体!D98</f>
        <v>2</v>
      </c>
      <c r="I30" s="135"/>
      <c r="L30" s="140"/>
      <c r="M30" s="326">
        <f>女子団体!D120</f>
        <v>2</v>
      </c>
      <c r="N30" s="178"/>
      <c r="O30" s="143"/>
      <c r="P30" s="140"/>
      <c r="Q30" s="502">
        <v>15</v>
      </c>
      <c r="R30" s="497" t="str">
        <f>VLOOKUP(Q30,Ｔ!$A$28:$E$60,4,FALSE)</f>
        <v>田中中</v>
      </c>
      <c r="S30" s="498" t="str">
        <f>VLOOKUP(Q30,Ｔ!$A$28:$E$60,5,FALSE)</f>
        <v>（柏）</v>
      </c>
      <c r="T30" s="496"/>
    </row>
    <row r="31" spans="1:24" ht="12.75" customHeight="1" thickTop="1" thickBot="1" x14ac:dyDescent="0.2">
      <c r="A31" s="496"/>
      <c r="B31" s="497"/>
      <c r="C31" s="498"/>
      <c r="D31" s="502"/>
      <c r="E31" s="219"/>
      <c r="F31" s="472">
        <f>女子団体!D5</f>
        <v>2</v>
      </c>
      <c r="G31" s="251">
        <f>女子団体!AH5</f>
        <v>0</v>
      </c>
      <c r="H31" s="135"/>
      <c r="I31" s="135"/>
      <c r="L31" s="140"/>
      <c r="M31" s="326"/>
      <c r="N31" s="140">
        <f>女子団体!AH49</f>
        <v>0</v>
      </c>
      <c r="O31" s="277">
        <f>女子団体!D60</f>
        <v>2</v>
      </c>
      <c r="P31" s="314"/>
      <c r="Q31" s="502"/>
      <c r="R31" s="497"/>
      <c r="S31" s="498"/>
      <c r="T31" s="496"/>
    </row>
    <row r="32" spans="1:24" ht="12.75" customHeight="1" thickTop="1" x14ac:dyDescent="0.15">
      <c r="A32" s="496"/>
      <c r="B32" s="497" t="str">
        <f>VLOOKUP(D32,Ｔ!$A$28:$E$60,4,FALSE)</f>
        <v>栗ヶ沢中</v>
      </c>
      <c r="C32" s="498" t="str">
        <f>VLOOKUP(D32,Ｔ!$A$28:$E$60,5,FALSE)</f>
        <v>（松戸）</v>
      </c>
      <c r="D32" s="502">
        <v>3</v>
      </c>
      <c r="E32" s="139"/>
      <c r="F32" s="219">
        <f>女子団体!H5</f>
        <v>1</v>
      </c>
      <c r="G32" s="251"/>
      <c r="H32" s="135"/>
      <c r="I32" s="135"/>
      <c r="L32" s="140"/>
      <c r="M32" s="326"/>
      <c r="N32" s="140"/>
      <c r="O32" s="250">
        <f>女子団体!H60</f>
        <v>0</v>
      </c>
      <c r="P32" s="140"/>
      <c r="Q32" s="502">
        <v>16</v>
      </c>
      <c r="R32" s="497" t="str">
        <f>VLOOKUP(Q32,Ｔ!$A$28:$E$60,4,FALSE)</f>
        <v>旭二中</v>
      </c>
      <c r="S32" s="498" t="str">
        <f>VLOOKUP(Q32,Ｔ!$A$28:$E$60,5,FALSE)</f>
        <v>（東総）</v>
      </c>
      <c r="T32" s="496"/>
    </row>
    <row r="33" spans="1:20" ht="12.75" customHeight="1" thickBot="1" x14ac:dyDescent="0.2">
      <c r="A33" s="496"/>
      <c r="B33" s="497"/>
      <c r="C33" s="498"/>
      <c r="D33" s="502"/>
      <c r="E33" s="136"/>
      <c r="F33" s="135"/>
      <c r="G33" s="251"/>
      <c r="H33" s="225"/>
      <c r="I33" s="135"/>
      <c r="L33" s="226"/>
      <c r="M33" s="319"/>
      <c r="N33" s="140"/>
      <c r="O33" s="140"/>
      <c r="P33" s="172"/>
      <c r="Q33" s="502"/>
      <c r="R33" s="497"/>
      <c r="S33" s="498"/>
      <c r="T33" s="496"/>
    </row>
    <row r="34" spans="1:20" ht="12.75" customHeight="1" thickTop="1" thickBot="1" x14ac:dyDescent="0.2">
      <c r="A34" s="496"/>
      <c r="B34" s="497" t="str">
        <f>VLOOKUP(D34,Ｔ!$A$28:$E$60,4,FALSE)</f>
        <v>昭和学院中</v>
      </c>
      <c r="C34" s="498" t="str">
        <f>VLOOKUP(D34,Ｔ!$A$28:$E$60,5,FALSE)</f>
        <v>（市川浦安）</v>
      </c>
      <c r="D34" s="502">
        <v>4</v>
      </c>
      <c r="E34" s="135"/>
      <c r="F34" s="135"/>
      <c r="G34" s="138"/>
      <c r="H34" s="135"/>
      <c r="I34" s="315"/>
      <c r="J34" s="135">
        <f>女子団体!Q98</f>
        <v>2</v>
      </c>
      <c r="K34" s="140">
        <f>女子団体!Q109</f>
        <v>0</v>
      </c>
      <c r="L34" s="143"/>
      <c r="M34" s="250"/>
      <c r="N34" s="140"/>
      <c r="O34" s="140"/>
      <c r="P34" s="226"/>
      <c r="Q34" s="502">
        <v>17</v>
      </c>
      <c r="R34" s="515" t="str">
        <f>VLOOKUP(Q34,Ｔ!$A$28:$E$60,4,FALSE)</f>
        <v>大網中</v>
      </c>
      <c r="S34" s="516" t="str">
        <f>VLOOKUP(Q34,Ｔ!$A$28:$E$60,5,FALSE)</f>
        <v>（山武）</v>
      </c>
      <c r="T34" s="496"/>
    </row>
    <row r="35" spans="1:20" ht="12.75" customHeight="1" thickTop="1" thickBot="1" x14ac:dyDescent="0.2">
      <c r="A35" s="496"/>
      <c r="B35" s="497"/>
      <c r="C35" s="498"/>
      <c r="D35" s="502"/>
      <c r="E35" s="315"/>
      <c r="F35" s="225">
        <f>女子団体!D16</f>
        <v>2</v>
      </c>
      <c r="G35" s="138"/>
      <c r="H35" s="135"/>
      <c r="I35" s="251"/>
      <c r="L35" s="143"/>
      <c r="M35" s="178"/>
      <c r="N35" s="140"/>
      <c r="O35" s="226">
        <f>女子団体!D71</f>
        <v>2</v>
      </c>
      <c r="P35" s="313"/>
      <c r="Q35" s="502"/>
      <c r="R35" s="515"/>
      <c r="S35" s="516"/>
      <c r="T35" s="496"/>
    </row>
    <row r="36" spans="1:20" ht="12.75" customHeight="1" thickTop="1" x14ac:dyDescent="0.15">
      <c r="A36" s="496"/>
      <c r="B36" s="497" t="str">
        <f>VLOOKUP(D36,Ｔ!$A$28:$E$60,4,FALSE)</f>
        <v>四街道北中</v>
      </c>
      <c r="C36" s="498" t="str">
        <f>VLOOKUP(D36,Ｔ!$A$28:$E$60,5,FALSE)</f>
        <v>（印旛）</v>
      </c>
      <c r="D36" s="502">
        <v>5</v>
      </c>
      <c r="E36" s="139"/>
      <c r="F36" s="222">
        <f>女子団体!H16</f>
        <v>1</v>
      </c>
      <c r="G36" s="138">
        <f>女子団体!AD16</f>
        <v>0</v>
      </c>
      <c r="H36" s="135"/>
      <c r="I36" s="251"/>
      <c r="L36" s="143"/>
      <c r="M36" s="178"/>
      <c r="N36" s="322">
        <f>女子団体!AD60</f>
        <v>2</v>
      </c>
      <c r="O36" s="140">
        <f>女子団体!H71</f>
        <v>0</v>
      </c>
      <c r="P36" s="142"/>
      <c r="Q36" s="502">
        <v>18</v>
      </c>
      <c r="R36" s="497" t="str">
        <f>VLOOKUP(Q36,Ｔ!$A$28:$E$60,4,FALSE)</f>
        <v>貝塚中</v>
      </c>
      <c r="S36" s="498" t="str">
        <f>VLOOKUP(Q36,Ｔ!$A$28:$E$60,5,FALSE)</f>
        <v>（千葉）</v>
      </c>
      <c r="T36" s="496"/>
    </row>
    <row r="37" spans="1:20" ht="12.75" customHeight="1" thickBot="1" x14ac:dyDescent="0.2">
      <c r="A37" s="496"/>
      <c r="B37" s="497"/>
      <c r="C37" s="498"/>
      <c r="D37" s="502"/>
      <c r="E37" s="135"/>
      <c r="F37" s="135"/>
      <c r="G37" s="463"/>
      <c r="H37" s="135">
        <f>女子団体!H98</f>
        <v>0</v>
      </c>
      <c r="I37" s="251"/>
      <c r="L37" s="143"/>
      <c r="M37" s="178">
        <f>女子団体!H120</f>
        <v>1</v>
      </c>
      <c r="N37" s="323"/>
      <c r="O37" s="140"/>
      <c r="P37" s="172"/>
      <c r="Q37" s="502"/>
      <c r="R37" s="497"/>
      <c r="S37" s="498"/>
      <c r="T37" s="496"/>
    </row>
    <row r="38" spans="1:20" ht="12.75" customHeight="1" thickTop="1" thickBot="1" x14ac:dyDescent="0.2">
      <c r="A38" s="496"/>
      <c r="B38" s="497" t="str">
        <f>VLOOKUP(D38,Ｔ!$A$28:$E$60,4,FALSE)</f>
        <v>大穴中</v>
      </c>
      <c r="C38" s="498" t="str">
        <f>VLOOKUP(D38,Ｔ!$A$28:$E$60,5,FALSE)</f>
        <v>（船橋）</v>
      </c>
      <c r="D38" s="502">
        <v>6</v>
      </c>
      <c r="E38" s="135"/>
      <c r="F38" s="251"/>
      <c r="G38" s="135"/>
      <c r="H38" s="135"/>
      <c r="I38" s="251"/>
      <c r="L38" s="143"/>
      <c r="M38" s="140"/>
      <c r="N38" s="250"/>
      <c r="O38" s="143"/>
      <c r="P38" s="140"/>
      <c r="Q38" s="502">
        <v>19</v>
      </c>
      <c r="R38" s="497" t="str">
        <f>VLOOKUP(Q38,Ｔ!$A$28:$E$60,4,FALSE)</f>
        <v>常盤平中</v>
      </c>
      <c r="S38" s="498" t="str">
        <f>VLOOKUP(Q38,Ｔ!$A$28:$E$60,5,FALSE)</f>
        <v>（松戸）</v>
      </c>
      <c r="T38" s="496"/>
    </row>
    <row r="39" spans="1:20" ht="12.75" customHeight="1" thickTop="1" thickBot="1" x14ac:dyDescent="0.2">
      <c r="A39" s="496"/>
      <c r="B39" s="497"/>
      <c r="C39" s="498"/>
      <c r="D39" s="502"/>
      <c r="E39" s="137"/>
      <c r="F39" s="479">
        <f>女子団体!D27</f>
        <v>1</v>
      </c>
      <c r="G39" s="135">
        <f>女子団体!AH16</f>
        <v>2</v>
      </c>
      <c r="H39" s="135"/>
      <c r="I39" s="251"/>
      <c r="L39" s="143"/>
      <c r="M39" s="140"/>
      <c r="N39" s="178">
        <f>女子団体!AH60</f>
        <v>1</v>
      </c>
      <c r="O39" s="323">
        <f>女子団体!D82</f>
        <v>2</v>
      </c>
      <c r="P39" s="314"/>
      <c r="Q39" s="502"/>
      <c r="R39" s="497"/>
      <c r="S39" s="498"/>
      <c r="T39" s="496"/>
    </row>
    <row r="40" spans="1:20" ht="12.75" customHeight="1" thickTop="1" thickBot="1" x14ac:dyDescent="0.2">
      <c r="A40" s="496"/>
      <c r="B40" s="515" t="str">
        <f>VLOOKUP(D40,Ｔ!$A$28:$E$60,4,FALSE)</f>
        <v>有吉中</v>
      </c>
      <c r="C40" s="516" t="str">
        <f>VLOOKUP(D40,Ｔ!$A$28:$E$60,5,FALSE)</f>
        <v>（千葉）</v>
      </c>
      <c r="D40" s="502">
        <v>7</v>
      </c>
      <c r="E40" s="135"/>
      <c r="F40" s="316">
        <f>女子団体!H27</f>
        <v>2</v>
      </c>
      <c r="G40" s="135"/>
      <c r="H40" s="135"/>
      <c r="I40" s="251"/>
      <c r="J40" s="494">
        <f>女子団体!Q131</f>
        <v>2</v>
      </c>
      <c r="K40" s="521">
        <f>女子団体!U131</f>
        <v>1</v>
      </c>
      <c r="L40" s="143"/>
      <c r="M40" s="140"/>
      <c r="N40" s="140"/>
      <c r="O40" s="250">
        <f>女子団体!H82</f>
        <v>1</v>
      </c>
      <c r="P40" s="140"/>
      <c r="Q40" s="502">
        <v>20</v>
      </c>
      <c r="R40" s="497" t="str">
        <f>VLOOKUP(Q40,Ｔ!$A$28:$E$60,4,FALSE)</f>
        <v>高谷中</v>
      </c>
      <c r="S40" s="498" t="str">
        <f>VLOOKUP(Q40,Ｔ!$A$28:$E$60,5,FALSE)</f>
        <v>（市川浦安）</v>
      </c>
      <c r="T40" s="496"/>
    </row>
    <row r="41" spans="1:20" ht="12.75" customHeight="1" thickTop="1" thickBot="1" x14ac:dyDescent="0.2">
      <c r="A41" s="496"/>
      <c r="B41" s="515"/>
      <c r="C41" s="516"/>
      <c r="D41" s="502"/>
      <c r="E41" s="219"/>
      <c r="F41" s="135"/>
      <c r="G41" s="135"/>
      <c r="H41" s="167"/>
      <c r="I41" s="329"/>
      <c r="J41" s="495"/>
      <c r="K41" s="522"/>
      <c r="L41" s="174"/>
      <c r="M41" s="175"/>
      <c r="N41" s="140"/>
      <c r="O41" s="140"/>
      <c r="P41" s="172"/>
      <c r="Q41" s="502"/>
      <c r="R41" s="497"/>
      <c r="S41" s="498"/>
      <c r="T41" s="496"/>
    </row>
    <row r="42" spans="1:20" ht="12.75" customHeight="1" thickTop="1" thickBot="1" x14ac:dyDescent="0.2">
      <c r="A42" s="496"/>
      <c r="B42" s="497"/>
      <c r="C42" s="498"/>
      <c r="D42" s="502"/>
      <c r="E42" s="135"/>
      <c r="F42" s="135"/>
      <c r="G42" s="135"/>
      <c r="H42" s="168"/>
      <c r="I42" s="169"/>
      <c r="J42" s="451"/>
      <c r="K42" s="470"/>
      <c r="L42" s="176"/>
      <c r="M42" s="176"/>
      <c r="N42" s="140"/>
      <c r="O42" s="140"/>
      <c r="P42" s="140"/>
      <c r="Q42" s="502">
        <v>21</v>
      </c>
      <c r="R42" s="515" t="str">
        <f>VLOOKUP(Q42,Ｔ!$A$28:$E$60,4,FALSE)</f>
        <v>轟町中</v>
      </c>
      <c r="S42" s="516" t="str">
        <f>VLOOKUP(Q42,Ｔ!$A$28:$E$60,5,FALSE)</f>
        <v>（千葉）</v>
      </c>
      <c r="T42" s="496"/>
    </row>
    <row r="43" spans="1:20" ht="12.75" customHeight="1" thickTop="1" thickBot="1" x14ac:dyDescent="0.2">
      <c r="A43" s="496"/>
      <c r="B43" s="497"/>
      <c r="C43" s="498"/>
      <c r="D43" s="502"/>
      <c r="E43" s="135"/>
      <c r="F43" s="135"/>
      <c r="G43" s="135"/>
      <c r="H43" s="135"/>
      <c r="I43" s="138"/>
      <c r="J43" s="40"/>
      <c r="K43" s="452"/>
      <c r="L43" s="140"/>
      <c r="M43" s="140"/>
      <c r="N43" s="140"/>
      <c r="O43" s="226">
        <f>女子団体!Q5</f>
        <v>2</v>
      </c>
      <c r="P43" s="314"/>
      <c r="Q43" s="502"/>
      <c r="R43" s="515"/>
      <c r="S43" s="516"/>
      <c r="T43" s="496"/>
    </row>
    <row r="44" spans="1:20" ht="12.75" customHeight="1" thickTop="1" x14ac:dyDescent="0.15">
      <c r="A44" s="496"/>
      <c r="B44" s="497" t="str">
        <f>VLOOKUP(D44,Ｔ!$A$28:$E$60,4,FALSE)</f>
        <v>南山中</v>
      </c>
      <c r="C44" s="498" t="str">
        <f>VLOOKUP(D44,Ｔ!$A$28:$E$60,5,FALSE)</f>
        <v>（印旛）</v>
      </c>
      <c r="D44" s="502">
        <v>8</v>
      </c>
      <c r="E44" s="464"/>
      <c r="F44" s="464"/>
      <c r="H44" s="135"/>
      <c r="I44" s="138"/>
      <c r="J44" s="40"/>
      <c r="K44" s="452"/>
      <c r="L44" s="140"/>
      <c r="M44" s="140"/>
      <c r="N44" s="326">
        <f>女子団体!AD71</f>
        <v>2</v>
      </c>
      <c r="O44" s="250">
        <f>女子団体!U5</f>
        <v>0</v>
      </c>
      <c r="P44" s="142"/>
      <c r="Q44" s="502">
        <v>22</v>
      </c>
      <c r="R44" s="497" t="str">
        <f>VLOOKUP(Q44,Ｔ!$A$28:$E$60,4,FALSE)</f>
        <v>周西南中</v>
      </c>
      <c r="S44" s="498" t="str">
        <f>VLOOKUP(Q44,Ｔ!$A$28:$E$60,5,FALSE)</f>
        <v>（君津）</v>
      </c>
      <c r="T44" s="496"/>
    </row>
    <row r="45" spans="1:20" ht="12.75" customHeight="1" thickBot="1" x14ac:dyDescent="0.2">
      <c r="A45" s="496"/>
      <c r="B45" s="497"/>
      <c r="C45" s="498"/>
      <c r="D45" s="502"/>
      <c r="E45" s="136"/>
      <c r="F45" s="137"/>
      <c r="G45" s="252">
        <f>女子団体!AD27</f>
        <v>0</v>
      </c>
      <c r="H45" s="135"/>
      <c r="I45" s="138"/>
      <c r="J45" s="17"/>
      <c r="K45" s="328"/>
      <c r="L45" s="140"/>
      <c r="M45" s="140"/>
      <c r="N45" s="319"/>
      <c r="O45" s="140"/>
      <c r="P45" s="140"/>
      <c r="Q45" s="502"/>
      <c r="R45" s="497"/>
      <c r="S45" s="498"/>
      <c r="T45" s="496"/>
    </row>
    <row r="46" spans="1:20" ht="12.75" customHeight="1" thickTop="1" thickBot="1" x14ac:dyDescent="0.2">
      <c r="A46" s="496"/>
      <c r="B46" s="515" t="str">
        <f>VLOOKUP(D46,Ｔ!$A$28:$E$60,4,FALSE)</f>
        <v>金ヶ作中</v>
      </c>
      <c r="C46" s="516" t="str">
        <f>VLOOKUP(D46,Ｔ!$A$28:$E$60,5,FALSE)</f>
        <v>（松戸）</v>
      </c>
      <c r="D46" s="502">
        <v>9</v>
      </c>
      <c r="E46" s="135"/>
      <c r="F46" s="251"/>
      <c r="G46" s="467"/>
      <c r="H46" s="135">
        <f>女子団体!D109</f>
        <v>1</v>
      </c>
      <c r="I46" s="138"/>
      <c r="J46" s="17"/>
      <c r="K46" s="328"/>
      <c r="L46" s="140"/>
      <c r="M46" s="140">
        <f>女子団体!D131</f>
        <v>1</v>
      </c>
      <c r="N46" s="143"/>
      <c r="O46" s="143"/>
      <c r="P46" s="140"/>
      <c r="Q46" s="502">
        <v>23</v>
      </c>
      <c r="R46" s="497" t="str">
        <f>VLOOKUP(Q46,Ｔ!$A$28:$E$60,4,FALSE)</f>
        <v>流山南部中</v>
      </c>
      <c r="S46" s="498" t="str">
        <f>VLOOKUP(Q46,Ｔ!$A$28:$E$60,5,FALSE)</f>
        <v>（葛北）</v>
      </c>
      <c r="T46" s="496"/>
    </row>
    <row r="47" spans="1:20" ht="12.75" customHeight="1" thickTop="1" thickBot="1" x14ac:dyDescent="0.2">
      <c r="A47" s="496"/>
      <c r="B47" s="515"/>
      <c r="C47" s="516"/>
      <c r="D47" s="502"/>
      <c r="E47" s="467"/>
      <c r="F47" s="478">
        <f>女子団体!D38</f>
        <v>2</v>
      </c>
      <c r="G47" s="138">
        <f>女子団体!AH27</f>
        <v>2</v>
      </c>
      <c r="H47" s="135"/>
      <c r="I47" s="138"/>
      <c r="J47" s="17"/>
      <c r="K47" s="328"/>
      <c r="L47" s="140"/>
      <c r="M47" s="140"/>
      <c r="N47" s="143">
        <f>女子団体!AH71</f>
        <v>0</v>
      </c>
      <c r="O47" s="277">
        <f>女子団体!Q16</f>
        <v>2</v>
      </c>
      <c r="P47" s="314"/>
      <c r="Q47" s="502"/>
      <c r="R47" s="497"/>
      <c r="S47" s="498"/>
      <c r="T47" s="496"/>
    </row>
    <row r="48" spans="1:20" ht="12.75" customHeight="1" thickTop="1" x14ac:dyDescent="0.15">
      <c r="A48" s="496"/>
      <c r="B48" s="497" t="str">
        <f>VLOOKUP(D48,Ｔ!$A$28:$E$60,4,FALSE)</f>
        <v>天羽中</v>
      </c>
      <c r="C48" s="498" t="str">
        <f>VLOOKUP(D48,Ｔ!$A$28:$E$60,5,FALSE)</f>
        <v>（君津）</v>
      </c>
      <c r="D48" s="502">
        <v>10</v>
      </c>
      <c r="E48" s="139"/>
      <c r="F48" s="465">
        <f>女子団体!H38</f>
        <v>0</v>
      </c>
      <c r="G48" s="138"/>
      <c r="H48" s="135"/>
      <c r="I48" s="138"/>
      <c r="J48" s="17"/>
      <c r="K48" s="328"/>
      <c r="L48" s="140"/>
      <c r="M48" s="140"/>
      <c r="N48" s="143"/>
      <c r="O48" s="140">
        <f>女子団体!U16</f>
        <v>1</v>
      </c>
      <c r="P48" s="142"/>
      <c r="Q48" s="502">
        <v>24</v>
      </c>
      <c r="R48" s="497" t="str">
        <f>VLOOKUP(Q48,Ｔ!$A$28:$E$60,4,FALSE)</f>
        <v>茂原南中</v>
      </c>
      <c r="S48" s="498" t="str">
        <f>VLOOKUP(Q48,Ｔ!$A$28:$E$60,5,FALSE)</f>
        <v>（長生）</v>
      </c>
      <c r="T48" s="496"/>
    </row>
    <row r="49" spans="1:20" ht="12.75" customHeight="1" thickBot="1" x14ac:dyDescent="0.2">
      <c r="A49" s="496"/>
      <c r="B49" s="497"/>
      <c r="C49" s="498"/>
      <c r="D49" s="502"/>
      <c r="E49" s="135"/>
      <c r="F49" s="135"/>
      <c r="G49" s="138"/>
      <c r="H49" s="225"/>
      <c r="I49" s="138"/>
      <c r="J49" s="135">
        <f>女子団体!U98</f>
        <v>0</v>
      </c>
      <c r="K49" s="326">
        <f>女子団体!U109</f>
        <v>2</v>
      </c>
      <c r="L49" s="226"/>
      <c r="M49" s="140"/>
      <c r="N49" s="143"/>
      <c r="O49" s="140"/>
      <c r="P49" s="172"/>
      <c r="Q49" s="502"/>
      <c r="R49" s="497"/>
      <c r="S49" s="498"/>
      <c r="T49" s="496"/>
    </row>
    <row r="50" spans="1:20" ht="12.75" customHeight="1" thickTop="1" thickBot="1" x14ac:dyDescent="0.2">
      <c r="A50" s="512" t="s">
        <v>530</v>
      </c>
      <c r="B50" s="513" t="str">
        <f>VLOOKUP(D50,Ｔ!$A$28:$E$60,4,FALSE)</f>
        <v>蘇我中</v>
      </c>
      <c r="C50" s="508" t="str">
        <f>VLOOKUP(D50,Ｔ!$A$28:$E$60,5,FALSE)</f>
        <v>（千葉）</v>
      </c>
      <c r="D50" s="502">
        <v>11</v>
      </c>
      <c r="E50" s="135"/>
      <c r="F50" s="135"/>
      <c r="G50" s="251"/>
      <c r="H50" s="135"/>
      <c r="I50" s="219"/>
      <c r="J50" s="17"/>
      <c r="K50" s="14"/>
      <c r="L50" s="140"/>
      <c r="M50" s="324"/>
      <c r="N50" s="140"/>
      <c r="O50" s="140"/>
      <c r="P50" s="140"/>
      <c r="Q50" s="502">
        <v>25</v>
      </c>
      <c r="R50" s="497" t="str">
        <f>VLOOKUP(Q50,Ｔ!$A$28:$E$60,4,FALSE)</f>
        <v>中原中</v>
      </c>
      <c r="S50" s="498" t="str">
        <f>VLOOKUP(Q50,Ｔ!$A$28:$E$60,5,FALSE)</f>
        <v>（柏）</v>
      </c>
      <c r="T50" s="496"/>
    </row>
    <row r="51" spans="1:20" ht="12.75" customHeight="1" thickTop="1" thickBot="1" x14ac:dyDescent="0.2">
      <c r="A51" s="512"/>
      <c r="B51" s="513"/>
      <c r="C51" s="508"/>
      <c r="D51" s="502"/>
      <c r="E51" s="315"/>
      <c r="F51" s="318">
        <f>女子団体!D49</f>
        <v>2</v>
      </c>
      <c r="G51" s="251"/>
      <c r="H51" s="135"/>
      <c r="I51" s="135"/>
      <c r="J51" s="17"/>
      <c r="K51" s="14"/>
      <c r="L51" s="140"/>
      <c r="M51" s="326"/>
      <c r="N51" s="140"/>
      <c r="O51" s="140">
        <f>女子団体!Q27</f>
        <v>2</v>
      </c>
      <c r="P51" s="314"/>
      <c r="Q51" s="502"/>
      <c r="R51" s="497"/>
      <c r="S51" s="498"/>
      <c r="T51" s="496"/>
    </row>
    <row r="52" spans="1:20" ht="12.75" customHeight="1" thickTop="1" x14ac:dyDescent="0.15">
      <c r="A52" s="496"/>
      <c r="B52" s="497" t="str">
        <f>VLOOKUP(D52,Ｔ!$A$28:$E$60,4,FALSE)</f>
        <v>鎌ヶ谷四中</v>
      </c>
      <c r="C52" s="498" t="str">
        <f>VLOOKUP(D52,Ｔ!$A$28:$E$60,5,FALSE)</f>
        <v>（葛南）</v>
      </c>
      <c r="D52" s="502">
        <v>12</v>
      </c>
      <c r="E52" s="139"/>
      <c r="F52" s="327">
        <f>女子団体!H49</f>
        <v>0</v>
      </c>
      <c r="G52" s="251">
        <f>女子団体!AD38</f>
        <v>2</v>
      </c>
      <c r="H52" s="135"/>
      <c r="I52" s="135"/>
      <c r="J52" s="144" t="s">
        <v>79</v>
      </c>
      <c r="K52" s="14"/>
      <c r="L52" s="140"/>
      <c r="M52" s="326"/>
      <c r="N52" s="178">
        <f>女子団体!AD82</f>
        <v>1</v>
      </c>
      <c r="O52" s="221">
        <f>女子団体!U27</f>
        <v>0</v>
      </c>
      <c r="P52" s="143"/>
      <c r="Q52" s="502">
        <v>26</v>
      </c>
      <c r="R52" s="497" t="str">
        <f>VLOOKUP(Q52,Ｔ!$A$28:$E$60,4,FALSE)</f>
        <v>南行徳中</v>
      </c>
      <c r="S52" s="498" t="str">
        <f>VLOOKUP(Q52,Ｔ!$A$28:$E$60,5,FALSE)</f>
        <v>（市川浦安）</v>
      </c>
      <c r="T52" s="496"/>
    </row>
    <row r="53" spans="1:20" ht="12.75" customHeight="1" thickBot="1" x14ac:dyDescent="0.2">
      <c r="A53" s="496"/>
      <c r="B53" s="497"/>
      <c r="C53" s="498"/>
      <c r="D53" s="502"/>
      <c r="E53" s="136"/>
      <c r="F53" s="251"/>
      <c r="G53" s="320"/>
      <c r="H53" s="135">
        <f>女子団体!H109</f>
        <v>2</v>
      </c>
      <c r="I53" s="135"/>
      <c r="J53" s="493">
        <f>女子団体!Q153</f>
        <v>2</v>
      </c>
      <c r="K53" s="492">
        <f>女子団体!U153</f>
        <v>1</v>
      </c>
      <c r="L53" s="140"/>
      <c r="M53" s="326">
        <f>女子団体!H131</f>
        <v>2</v>
      </c>
      <c r="N53" s="227"/>
      <c r="O53" s="143"/>
      <c r="P53" s="172"/>
      <c r="Q53" s="502"/>
      <c r="R53" s="497"/>
      <c r="S53" s="498"/>
      <c r="T53" s="496"/>
    </row>
    <row r="54" spans="1:20" ht="12.75" customHeight="1" thickTop="1" thickBot="1" x14ac:dyDescent="0.2">
      <c r="A54" s="496"/>
      <c r="B54" s="497" t="str">
        <f>VLOOKUP(D54,Ｔ!$A$28:$E$60,4,FALSE)</f>
        <v>大津ケ丘中</v>
      </c>
      <c r="C54" s="498" t="str">
        <f>VLOOKUP(D54,Ｔ!$A$28:$E$60,5,FALSE)</f>
        <v>（柏）</v>
      </c>
      <c r="D54" s="502">
        <v>13</v>
      </c>
      <c r="E54" s="464"/>
      <c r="F54" s="139"/>
      <c r="G54" s="466">
        <f>女子団体!AH38</f>
        <v>0</v>
      </c>
      <c r="H54" s="159"/>
      <c r="I54" s="343"/>
      <c r="J54" s="509"/>
      <c r="K54" s="510"/>
      <c r="L54" s="140"/>
      <c r="M54" s="140"/>
      <c r="N54" s="220">
        <f>女子団体!AH82</f>
        <v>2</v>
      </c>
      <c r="O54" s="321"/>
      <c r="P54" s="226"/>
      <c r="Q54" s="502">
        <v>27</v>
      </c>
      <c r="R54" s="513" t="str">
        <f>VLOOKUP(Q54,Ｔ!$A$28:$E$60,4,FALSE)</f>
        <v>松戸四中</v>
      </c>
      <c r="S54" s="508" t="str">
        <f>VLOOKUP(Q54,Ｔ!$A$28:$E$60,5,FALSE)</f>
        <v>（松戸）</v>
      </c>
      <c r="T54" s="512" t="s">
        <v>535</v>
      </c>
    </row>
    <row r="55" spans="1:20" ht="12.75" customHeight="1" thickTop="1" x14ac:dyDescent="0.15">
      <c r="A55" s="496"/>
      <c r="B55" s="497"/>
      <c r="C55" s="498"/>
      <c r="D55" s="502"/>
      <c r="I55" s="328"/>
      <c r="J55" s="509"/>
      <c r="K55" s="511"/>
      <c r="Q55" s="502"/>
      <c r="R55" s="513"/>
      <c r="S55" s="508"/>
      <c r="T55" s="512"/>
    </row>
    <row r="56" spans="1:20" ht="12.75" customHeight="1" x14ac:dyDescent="0.15">
      <c r="G56" s="501" t="str">
        <f>女子団体!O153</f>
        <v>蘇我中</v>
      </c>
      <c r="H56" s="501"/>
      <c r="I56" s="501"/>
      <c r="J56" s="501"/>
      <c r="K56" s="501" t="str">
        <f>女子団体!Y153</f>
        <v>桜台中</v>
      </c>
      <c r="L56" s="501"/>
      <c r="M56" s="501"/>
      <c r="N56" s="501"/>
    </row>
    <row r="57" spans="1:20" ht="13.5" customHeight="1" x14ac:dyDescent="0.15">
      <c r="E57" s="506" t="s">
        <v>7</v>
      </c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</row>
    <row r="58" spans="1:20" ht="11.25" customHeight="1" thickBot="1" x14ac:dyDescent="0.2">
      <c r="A58" s="512" t="s">
        <v>544</v>
      </c>
      <c r="B58" s="513" t="str">
        <f>VLOOKUP(D58,Ｓ!$A$3:$E$29,4,FALSE)</f>
        <v>吉田　昇永</v>
      </c>
      <c r="C58" s="508" t="str">
        <f>VLOOKUP(D58,Ｓ!$A$3:$E$29,5,FALSE)</f>
        <v>（周西）</v>
      </c>
      <c r="D58" s="502">
        <v>1</v>
      </c>
      <c r="E58" s="317"/>
      <c r="F58" s="317"/>
      <c r="O58" s="325"/>
      <c r="P58" s="325"/>
      <c r="Q58" s="502">
        <v>14</v>
      </c>
      <c r="R58" s="513" t="str">
        <f>VLOOKUP(Q58,Ｓ!$A$3:$E$29,4,FALSE)</f>
        <v>菅原　彩人</v>
      </c>
      <c r="S58" s="508" t="str">
        <f>VLOOKUP(Q58,Ｓ!$A$3:$E$29,5,FALSE)</f>
        <v>（松戸四）</v>
      </c>
      <c r="T58" s="512" t="s">
        <v>545</v>
      </c>
    </row>
    <row r="59" spans="1:20" ht="11.25" customHeight="1" thickTop="1" thickBot="1" x14ac:dyDescent="0.2">
      <c r="A59" s="512"/>
      <c r="B59" s="513"/>
      <c r="C59" s="508"/>
      <c r="D59" s="502"/>
      <c r="G59" s="630">
        <f>男子Ｓ!C38</f>
        <v>2</v>
      </c>
      <c r="M59" s="442"/>
      <c r="N59" s="644">
        <f>男子Ｓ!N5</f>
        <v>2</v>
      </c>
      <c r="O59" s="647"/>
      <c r="P59" s="21"/>
      <c r="Q59" s="502"/>
      <c r="R59" s="513"/>
      <c r="S59" s="508"/>
      <c r="T59" s="512"/>
    </row>
    <row r="60" spans="1:20" ht="11.25" customHeight="1" thickTop="1" thickBot="1" x14ac:dyDescent="0.2">
      <c r="A60" s="496"/>
      <c r="B60" s="497" t="str">
        <f>VLOOKUP(D60,Ｓ!$A$3:$E$29,4,FALSE)</f>
        <v>村上　和紀</v>
      </c>
      <c r="C60" s="498" t="str">
        <f>VLOOKUP(D60,Ｓ!$A$3:$E$29,5,FALSE)</f>
        <v>（村上）</v>
      </c>
      <c r="D60" s="502">
        <v>2</v>
      </c>
      <c r="F60" s="22"/>
      <c r="G60" s="663"/>
      <c r="H60" s="440">
        <f>男子Ｓ!N20</f>
        <v>2</v>
      </c>
      <c r="M60" s="668">
        <f>男子Ｓ!N26</f>
        <v>2</v>
      </c>
      <c r="N60" s="669"/>
      <c r="O60" s="645" t="s">
        <v>538</v>
      </c>
      <c r="P60" s="325"/>
      <c r="Q60" s="502">
        <v>15</v>
      </c>
      <c r="R60" s="497" t="str">
        <f>VLOOKUP(Q60,Ｓ!$A$3:$E$29,4,FALSE)</f>
        <v>宮本　瑞祈</v>
      </c>
      <c r="S60" s="498" t="str">
        <f>VLOOKUP(Q60,Ｓ!$A$3:$E$29,5,FALSE)</f>
        <v>（八日市場一）</v>
      </c>
      <c r="T60" s="496"/>
    </row>
    <row r="61" spans="1:20" ht="11.25" customHeight="1" thickTop="1" thickBot="1" x14ac:dyDescent="0.2">
      <c r="A61" s="496"/>
      <c r="B61" s="497"/>
      <c r="C61" s="498"/>
      <c r="D61" s="502"/>
      <c r="E61" s="19"/>
      <c r="F61" s="441">
        <f>男子Ｓ!C5</f>
        <v>0</v>
      </c>
      <c r="G61" s="664">
        <f>男子Ｓ!I38</f>
        <v>0</v>
      </c>
      <c r="M61" s="667"/>
      <c r="N61" s="644">
        <f>男子Ｓ!T5</f>
        <v>1</v>
      </c>
      <c r="O61" s="637">
        <f>男子Ｓ!C20</f>
        <v>2</v>
      </c>
      <c r="Q61" s="502"/>
      <c r="R61" s="497"/>
      <c r="S61" s="498"/>
      <c r="T61" s="496"/>
    </row>
    <row r="62" spans="1:20" ht="11.25" customHeight="1" thickTop="1" thickBot="1" x14ac:dyDescent="0.2">
      <c r="A62" s="496"/>
      <c r="B62" s="497" t="str">
        <f>VLOOKUP(D62,Ｓ!$A$3:$E$29,4,FALSE)</f>
        <v>志鎌　雅也</v>
      </c>
      <c r="C62" s="498" t="str">
        <f>VLOOKUP(D62,Ｓ!$A$3:$E$29,5,FALSE)</f>
        <v>（四街道北）</v>
      </c>
      <c r="D62" s="502">
        <v>3</v>
      </c>
      <c r="E62" s="628"/>
      <c r="F62" s="629">
        <f>男子Ｓ!I5</f>
        <v>2</v>
      </c>
      <c r="G62" s="328"/>
      <c r="M62" s="667"/>
      <c r="N62" s="442"/>
      <c r="O62" s="618">
        <f>男子Ｓ!I20</f>
        <v>0</v>
      </c>
      <c r="P62" s="25"/>
      <c r="Q62" s="502">
        <v>16</v>
      </c>
      <c r="R62" s="497" t="str">
        <f>VLOOKUP(Q62,Ｓ!$A$3:$E$29,4,FALSE)</f>
        <v>馬場　大地</v>
      </c>
      <c r="S62" s="498" t="str">
        <f>VLOOKUP(Q62,Ｓ!$A$3:$E$29,5,FALSE)</f>
        <v>（八木が谷）</v>
      </c>
      <c r="T62" s="496"/>
    </row>
    <row r="63" spans="1:20" ht="11.25" customHeight="1" thickTop="1" thickBot="1" x14ac:dyDescent="0.2">
      <c r="A63" s="496"/>
      <c r="B63" s="497"/>
      <c r="C63" s="498"/>
      <c r="D63" s="502"/>
      <c r="G63" s="328"/>
      <c r="H63" s="317"/>
      <c r="I63" s="317"/>
      <c r="L63" s="325"/>
      <c r="M63" s="670"/>
      <c r="N63" s="442"/>
      <c r="O63" s="442"/>
      <c r="Q63" s="502"/>
      <c r="R63" s="497"/>
      <c r="S63" s="498"/>
      <c r="T63" s="496"/>
    </row>
    <row r="64" spans="1:20" ht="11.25" customHeight="1" thickTop="1" thickBot="1" x14ac:dyDescent="0.2">
      <c r="A64" s="640"/>
      <c r="B64" s="515" t="str">
        <f>VLOOKUP(D64,Ｓ!$A$3:$E$29,4,FALSE)</f>
        <v>山田　遼太</v>
      </c>
      <c r="C64" s="516" t="str">
        <f>VLOOKUP(D64,Ｓ!$A$3:$E$29,5,FALSE)</f>
        <v>（貝塚）</v>
      </c>
      <c r="D64" s="502">
        <v>4</v>
      </c>
      <c r="G64" s="22"/>
      <c r="I64" s="627"/>
      <c r="J64" s="440">
        <f>男子Ｓ!N35</f>
        <v>2</v>
      </c>
      <c r="K64" s="679">
        <f>男子Ｓ!N38</f>
        <v>2</v>
      </c>
      <c r="M64" s="442"/>
      <c r="N64" s="444"/>
      <c r="O64" s="442"/>
      <c r="Q64" s="502">
        <v>17</v>
      </c>
      <c r="R64" s="497" t="str">
        <f>VLOOKUP(Q64,Ｓ!$A$3:$E$29,4,FALSE)</f>
        <v>迫上　　凌</v>
      </c>
      <c r="S64" s="498" t="str">
        <f>VLOOKUP(Q64,Ｓ!$A$3:$E$29,5,FALSE)</f>
        <v>（桜台）</v>
      </c>
      <c r="T64" s="496"/>
    </row>
    <row r="65" spans="1:23" ht="11.25" customHeight="1" thickTop="1" thickBot="1" x14ac:dyDescent="0.2">
      <c r="A65" s="640"/>
      <c r="B65" s="515"/>
      <c r="C65" s="516"/>
      <c r="D65" s="502"/>
      <c r="E65" s="626"/>
      <c r="F65" s="630">
        <f>男子Ｓ!C8</f>
        <v>2</v>
      </c>
      <c r="G65" s="22"/>
      <c r="I65" s="328"/>
      <c r="K65" s="675"/>
      <c r="M65" s="442"/>
      <c r="N65" s="444"/>
      <c r="O65" s="443">
        <f>男子Ｓ!C23</f>
        <v>1</v>
      </c>
      <c r="P65" s="20"/>
      <c r="Q65" s="502"/>
      <c r="R65" s="497"/>
      <c r="S65" s="498"/>
      <c r="T65" s="496"/>
    </row>
    <row r="66" spans="1:23" ht="11.25" customHeight="1" thickTop="1" thickBot="1" x14ac:dyDescent="0.2">
      <c r="A66" s="496"/>
      <c r="B66" s="497" t="str">
        <f>VLOOKUP(D66,Ｓ!$A$3:$E$29,4,FALSE)</f>
        <v>大山　貴幸</v>
      </c>
      <c r="C66" s="498" t="str">
        <f>VLOOKUP(D66,Ｓ!$A$3:$E$29,5,FALSE)</f>
        <v>（松戸六）</v>
      </c>
      <c r="D66" s="502">
        <v>5</v>
      </c>
      <c r="E66" s="24"/>
      <c r="F66" s="649">
        <f>男子Ｓ!I8</f>
        <v>0</v>
      </c>
      <c r="G66" s="441">
        <f>男子Ｓ!C41</f>
        <v>2</v>
      </c>
      <c r="I66" s="328"/>
      <c r="K66" s="675"/>
      <c r="M66" s="442"/>
      <c r="N66" s="661">
        <f>男子Ｓ!N8</f>
        <v>2</v>
      </c>
      <c r="O66" s="660">
        <f>男子Ｓ!I23</f>
        <v>2</v>
      </c>
      <c r="P66" s="638"/>
      <c r="Q66" s="502">
        <v>18</v>
      </c>
      <c r="R66" s="515" t="str">
        <f>VLOOKUP(Q66,Ｓ!$A$3:$E$29,4,FALSE)</f>
        <v>安藤　優真</v>
      </c>
      <c r="S66" s="516" t="str">
        <f>VLOOKUP(Q66,Ｓ!$A$3:$E$29,5,FALSE)</f>
        <v>（富津）</v>
      </c>
      <c r="T66" s="640"/>
    </row>
    <row r="67" spans="1:23" ht="11.25" customHeight="1" thickTop="1" thickBot="1" x14ac:dyDescent="0.2">
      <c r="A67" s="496"/>
      <c r="B67" s="497"/>
      <c r="C67" s="498"/>
      <c r="D67" s="502"/>
      <c r="F67" s="328"/>
      <c r="G67" s="24"/>
      <c r="H67" s="440">
        <f>男子Ｓ!T20</f>
        <v>0</v>
      </c>
      <c r="I67" s="328"/>
      <c r="K67" s="675"/>
      <c r="M67" s="443">
        <f>男子Ｓ!T26</f>
        <v>0</v>
      </c>
      <c r="N67" s="662"/>
      <c r="O67" s="442"/>
      <c r="P67" s="625"/>
      <c r="Q67" s="502"/>
      <c r="R67" s="515"/>
      <c r="S67" s="516"/>
      <c r="T67" s="640"/>
    </row>
    <row r="68" spans="1:23" ht="11.25" customHeight="1" thickTop="1" thickBot="1" x14ac:dyDescent="0.2">
      <c r="A68" s="496"/>
      <c r="B68" s="497" t="str">
        <f>VLOOKUP(D68,Ｓ!$A$3:$E$29,4,FALSE)</f>
        <v>ｴｾﾞｷｴﾙFﾏｲﾅｷｰ</v>
      </c>
      <c r="C68" s="498" t="str">
        <f>VLOOKUP(D68,Ｓ!$A$3:$E$29,5,FALSE)</f>
        <v>（白山）</v>
      </c>
      <c r="D68" s="502">
        <v>6</v>
      </c>
      <c r="E68" s="27"/>
      <c r="F68" s="22"/>
      <c r="G68" s="616"/>
      <c r="I68" s="328"/>
      <c r="K68" s="675"/>
      <c r="M68" s="442"/>
      <c r="N68" s="618">
        <f>男子Ｓ!T8</f>
        <v>1</v>
      </c>
      <c r="O68" s="446"/>
      <c r="P68" s="28"/>
      <c r="Q68" s="502">
        <v>19</v>
      </c>
      <c r="R68" s="497" t="str">
        <f>VLOOKUP(Q68,Ｓ!$A$3:$E$29,4,FALSE)</f>
        <v>松永　地洋</v>
      </c>
      <c r="S68" s="498" t="str">
        <f>VLOOKUP(Q68,Ｓ!$A$3:$E$29,5,FALSE)</f>
        <v>（打瀬）</v>
      </c>
      <c r="T68" s="496"/>
      <c r="V68" s="6"/>
    </row>
    <row r="69" spans="1:23" ht="11.25" customHeight="1" thickTop="1" thickBot="1" x14ac:dyDescent="0.2">
      <c r="A69" s="496"/>
      <c r="B69" s="497"/>
      <c r="C69" s="498"/>
      <c r="D69" s="502"/>
      <c r="E69" s="626"/>
      <c r="F69" s="631">
        <f>男子Ｓ!C11</f>
        <v>2</v>
      </c>
      <c r="G69" s="440">
        <f>男子Ｓ!I41</f>
        <v>0</v>
      </c>
      <c r="H69" s="29"/>
      <c r="I69" s="680"/>
      <c r="J69" s="684">
        <f>男子Ｓ!N44</f>
        <v>2</v>
      </c>
      <c r="K69" s="682">
        <f>男子Ｓ!T44</f>
        <v>0</v>
      </c>
      <c r="L69" s="32"/>
      <c r="M69" s="447"/>
      <c r="N69" s="442"/>
      <c r="O69" s="442"/>
      <c r="Q69" s="502"/>
      <c r="R69" s="497"/>
      <c r="S69" s="498"/>
      <c r="T69" s="496"/>
    </row>
    <row r="70" spans="1:23" ht="11.25" customHeight="1" thickTop="1" thickBot="1" x14ac:dyDescent="0.2">
      <c r="A70" s="496"/>
      <c r="B70" s="497" t="str">
        <f>VLOOKUP(D70,Ｓ!$A$3:$E$29,4,FALSE)</f>
        <v>小峰　海人</v>
      </c>
      <c r="C70" s="498" t="str">
        <f>VLOOKUP(D70,Ｓ!$A$3:$E$29,5,FALSE)</f>
        <v>（海神）</v>
      </c>
      <c r="D70" s="502">
        <v>7</v>
      </c>
      <c r="E70" s="24"/>
      <c r="F70" s="615">
        <f>男子Ｓ!I11</f>
        <v>0</v>
      </c>
      <c r="H70" s="29"/>
      <c r="I70" s="680"/>
      <c r="J70" s="685"/>
      <c r="K70" s="683"/>
      <c r="L70" s="32"/>
      <c r="M70" s="447"/>
      <c r="N70" s="442"/>
      <c r="O70" s="442"/>
      <c r="Q70" s="502">
        <v>20</v>
      </c>
      <c r="R70" s="497" t="str">
        <f>VLOOKUP(Q70,Ｓ!$A$3:$E$29,4,FALSE)</f>
        <v>今関　幹晟</v>
      </c>
      <c r="S70" s="498" t="str">
        <f>VLOOKUP(Q70,Ｓ!$A$3:$E$29,5,FALSE)</f>
        <v>（冨士見）</v>
      </c>
      <c r="T70" s="496"/>
    </row>
    <row r="71" spans="1:23" ht="11.25" customHeight="1" thickTop="1" thickBot="1" x14ac:dyDescent="0.2">
      <c r="A71" s="496"/>
      <c r="B71" s="497"/>
      <c r="C71" s="498"/>
      <c r="D71" s="502"/>
      <c r="H71" s="29"/>
      <c r="I71" s="34"/>
      <c r="J71" s="504"/>
      <c r="K71" s="500"/>
      <c r="L71" s="35"/>
      <c r="M71" s="447"/>
      <c r="N71" s="448"/>
      <c r="O71" s="443">
        <f>男子Ｓ!C26</f>
        <v>2</v>
      </c>
      <c r="P71" s="639"/>
      <c r="Q71" s="502"/>
      <c r="R71" s="497"/>
      <c r="S71" s="498"/>
      <c r="T71" s="496"/>
    </row>
    <row r="72" spans="1:23" ht="11.25" customHeight="1" thickTop="1" thickBot="1" x14ac:dyDescent="0.2">
      <c r="A72" s="512" t="s">
        <v>539</v>
      </c>
      <c r="B72" s="513" t="str">
        <f>VLOOKUP(D72,Ｓ!$A$3:$E$29,4,FALSE)</f>
        <v>小林　勇介</v>
      </c>
      <c r="C72" s="508" t="str">
        <f>VLOOKUP(D72,Ｓ!$A$3:$E$29,5,FALSE)</f>
        <v>（蘇我）</v>
      </c>
      <c r="D72" s="502">
        <v>8</v>
      </c>
      <c r="E72" s="317"/>
      <c r="F72" s="317"/>
      <c r="H72" s="33"/>
      <c r="I72" s="22"/>
      <c r="J72" s="17"/>
      <c r="K72" s="14"/>
      <c r="L72" s="23"/>
      <c r="M72" s="449"/>
      <c r="N72" s="443">
        <f>男子Ｓ!N11</f>
        <v>0</v>
      </c>
      <c r="O72" s="619">
        <f>男子Ｓ!I26</f>
        <v>1</v>
      </c>
      <c r="P72" s="25"/>
      <c r="Q72" s="502">
        <v>21</v>
      </c>
      <c r="R72" s="497" t="str">
        <f>VLOOKUP(Q72,Ｓ!$A$3:$E$29,4,FALSE)</f>
        <v>須藤　勇二</v>
      </c>
      <c r="S72" s="498" t="str">
        <f>VLOOKUP(Q72,Ｓ!$A$3:$E$29,5,FALSE)</f>
        <v>（松戸六）</v>
      </c>
      <c r="T72" s="496"/>
    </row>
    <row r="73" spans="1:23" ht="11.25" customHeight="1" thickTop="1" thickBot="1" x14ac:dyDescent="0.2">
      <c r="A73" s="512"/>
      <c r="B73" s="513"/>
      <c r="C73" s="508"/>
      <c r="D73" s="502"/>
      <c r="E73" s="18"/>
      <c r="F73" s="19"/>
      <c r="G73" s="630">
        <f>男子Ｓ!C44</f>
        <v>2</v>
      </c>
      <c r="I73" s="22"/>
      <c r="J73" s="17"/>
      <c r="K73" s="14"/>
      <c r="L73" s="23"/>
      <c r="M73" s="442"/>
      <c r="N73" s="442"/>
      <c r="O73" s="444"/>
      <c r="P73" s="21"/>
      <c r="Q73" s="502"/>
      <c r="R73" s="497"/>
      <c r="S73" s="498"/>
      <c r="T73" s="496"/>
    </row>
    <row r="74" spans="1:23" ht="11.25" customHeight="1" thickTop="1" thickBot="1" x14ac:dyDescent="0.2">
      <c r="A74" s="496"/>
      <c r="B74" s="497" t="str">
        <f>VLOOKUP(D74,Ｓ!$A$3:$E$29,4,FALSE)</f>
        <v>内田　恒徳</v>
      </c>
      <c r="C74" s="498" t="str">
        <f>VLOOKUP(D74,Ｓ!$A$3:$E$29,5,FALSE)</f>
        <v>（大網）</v>
      </c>
      <c r="D74" s="502">
        <v>9</v>
      </c>
      <c r="F74" s="22"/>
      <c r="G74" s="663"/>
      <c r="H74" s="440">
        <f>男子Ｓ!N23</f>
        <v>2</v>
      </c>
      <c r="I74" s="22"/>
      <c r="J74" s="17"/>
      <c r="K74" s="14"/>
      <c r="L74" s="23"/>
      <c r="M74" s="443">
        <f>男子Ｓ!N29</f>
        <v>0</v>
      </c>
      <c r="N74" s="612"/>
      <c r="O74" s="655"/>
      <c r="P74" s="28"/>
      <c r="Q74" s="502">
        <v>22</v>
      </c>
      <c r="R74" s="497" t="str">
        <f>VLOOKUP(Q74,Ｓ!$A$3:$E$29,4,FALSE)</f>
        <v>風間　康汰</v>
      </c>
      <c r="S74" s="498" t="str">
        <f>VLOOKUP(Q74,Ｓ!$A$3:$E$29,5,FALSE)</f>
        <v>（辰巳台）</v>
      </c>
      <c r="T74" s="496"/>
    </row>
    <row r="75" spans="1:23" ht="11.25" customHeight="1" thickTop="1" thickBot="1" x14ac:dyDescent="0.2">
      <c r="A75" s="496"/>
      <c r="B75" s="497"/>
      <c r="C75" s="498"/>
      <c r="D75" s="502"/>
      <c r="E75" s="627"/>
      <c r="F75" s="441">
        <f>男子Ｓ!C14</f>
        <v>2</v>
      </c>
      <c r="G75" s="664">
        <f>男子Ｓ!I44</f>
        <v>0</v>
      </c>
      <c r="I75" s="22"/>
      <c r="J75" s="17"/>
      <c r="K75" s="14"/>
      <c r="L75" s="23"/>
      <c r="M75" s="442"/>
      <c r="N75" s="445">
        <f>男子Ｓ!T11</f>
        <v>2</v>
      </c>
      <c r="O75" s="656">
        <f>男子Ｓ!C29</f>
        <v>0</v>
      </c>
      <c r="P75" s="20"/>
      <c r="Q75" s="502"/>
      <c r="R75" s="497"/>
      <c r="S75" s="498"/>
      <c r="T75" s="496"/>
    </row>
    <row r="76" spans="1:23" ht="11.25" customHeight="1" thickTop="1" thickBot="1" x14ac:dyDescent="0.2">
      <c r="A76" s="496"/>
      <c r="B76" s="497" t="str">
        <f>VLOOKUP(D76,Ｓ!$A$3:$E$29,4,FALSE)</f>
        <v>藤嵜　勇弥</v>
      </c>
      <c r="C76" s="498" t="str">
        <f>VLOOKUP(D76,Ｓ!$A$3:$E$29,5,FALSE)</f>
        <v>（大貫）</v>
      </c>
      <c r="D76" s="502">
        <v>10</v>
      </c>
      <c r="E76" s="24"/>
      <c r="F76" s="615">
        <f>男子Ｓ!I14</f>
        <v>0</v>
      </c>
      <c r="G76" s="328"/>
      <c r="I76" s="22"/>
      <c r="J76" s="17"/>
      <c r="K76" s="14"/>
      <c r="L76" s="23"/>
      <c r="M76" s="442"/>
      <c r="N76" s="444"/>
      <c r="O76" s="618">
        <f>男子Ｓ!I29</f>
        <v>2</v>
      </c>
      <c r="P76" s="632"/>
      <c r="Q76" s="502">
        <v>23</v>
      </c>
      <c r="R76" s="515" t="str">
        <f>VLOOKUP(Q76,Ｓ!$A$3:$E$29,4,FALSE)</f>
        <v>渡邉　　優</v>
      </c>
      <c r="S76" s="516" t="str">
        <f>VLOOKUP(Q76,Ｓ!$A$3:$E$29,5,FALSE)</f>
        <v>（真砂）</v>
      </c>
      <c r="T76" s="640"/>
      <c r="W76" s="285"/>
    </row>
    <row r="77" spans="1:23" ht="11.25" customHeight="1" thickTop="1" thickBot="1" x14ac:dyDescent="0.2">
      <c r="A77" s="496"/>
      <c r="B77" s="497"/>
      <c r="C77" s="498"/>
      <c r="D77" s="502"/>
      <c r="G77" s="328"/>
      <c r="I77" s="22"/>
      <c r="J77" s="440">
        <f>男子Ｓ!T35</f>
        <v>0</v>
      </c>
      <c r="K77" s="439">
        <f>男子Ｓ!T38</f>
        <v>0</v>
      </c>
      <c r="L77" s="25"/>
      <c r="M77" s="442"/>
      <c r="N77" s="444"/>
      <c r="O77" s="442"/>
      <c r="Q77" s="502"/>
      <c r="R77" s="515"/>
      <c r="S77" s="516"/>
      <c r="T77" s="640"/>
    </row>
    <row r="78" spans="1:23" ht="11.25" customHeight="1" thickTop="1" thickBot="1" x14ac:dyDescent="0.2">
      <c r="A78" s="640"/>
      <c r="B78" s="515" t="str">
        <f>VLOOKUP(D78,Ｓ!$A$3:$E$29,4,FALSE)</f>
        <v>伊藤　謙志</v>
      </c>
      <c r="C78" s="516" t="str">
        <f>VLOOKUP(D78,Ｓ!$A$3:$E$29,5,FALSE)</f>
        <v>（西武台千葉）</v>
      </c>
      <c r="D78" s="502">
        <v>11</v>
      </c>
      <c r="E78" s="317"/>
      <c r="G78" s="22"/>
      <c r="H78" s="616"/>
      <c r="I78" s="617"/>
      <c r="J78" s="17"/>
      <c r="K78" s="14"/>
      <c r="L78" s="625"/>
      <c r="M78" s="666"/>
      <c r="N78" s="442"/>
      <c r="O78" s="442"/>
      <c r="Q78" s="502">
        <v>24</v>
      </c>
      <c r="R78" s="497" t="str">
        <f>VLOOKUP(Q78,Ｓ!$A$3:$E$29,4,FALSE)</f>
        <v>多葉井　脩</v>
      </c>
      <c r="S78" s="498" t="str">
        <f>VLOOKUP(Q78,Ｓ!$A$3:$E$29,5,FALSE)</f>
        <v>（南山）</v>
      </c>
      <c r="T78" s="533"/>
      <c r="U78" s="145"/>
    </row>
    <row r="79" spans="1:23" ht="11.25" customHeight="1" thickTop="1" thickBot="1" x14ac:dyDescent="0.2">
      <c r="A79" s="640"/>
      <c r="B79" s="515"/>
      <c r="C79" s="516"/>
      <c r="D79" s="502"/>
      <c r="E79" s="627"/>
      <c r="F79" s="440">
        <f>男子Ｓ!C17</f>
        <v>2</v>
      </c>
      <c r="G79" s="22"/>
      <c r="J79" s="17"/>
      <c r="K79" s="14"/>
      <c r="M79" s="667"/>
      <c r="N79" s="442"/>
      <c r="O79" s="443">
        <f>男子Ｓ!C32</f>
        <v>0</v>
      </c>
      <c r="P79" s="20"/>
      <c r="Q79" s="502"/>
      <c r="R79" s="497"/>
      <c r="S79" s="498"/>
      <c r="T79" s="533"/>
    </row>
    <row r="80" spans="1:23" ht="11.25" customHeight="1" thickTop="1" thickBot="1" x14ac:dyDescent="0.2">
      <c r="A80" s="496"/>
      <c r="B80" s="497" t="str">
        <f>VLOOKUP(D80,Ｓ!$A$3:$E$29,4,FALSE)</f>
        <v>平山　健一郎</v>
      </c>
      <c r="C80" s="498" t="str">
        <f>VLOOKUP(D80,Ｓ!$A$3:$E$29,5,FALSE)</f>
        <v>（辰巳台）</v>
      </c>
      <c r="D80" s="502">
        <v>12</v>
      </c>
      <c r="E80" s="24"/>
      <c r="F80" s="649">
        <f>男子Ｓ!I17</f>
        <v>0</v>
      </c>
      <c r="G80" s="441">
        <f>男子Ｓ!C47</f>
        <v>2</v>
      </c>
      <c r="J80" s="144" t="s">
        <v>79</v>
      </c>
      <c r="M80" s="667"/>
      <c r="N80" s="443">
        <f>男子Ｓ!N14</f>
        <v>0</v>
      </c>
      <c r="O80" s="636">
        <f>男子Ｓ!I32</f>
        <v>2</v>
      </c>
      <c r="P80" s="632"/>
      <c r="Q80" s="502">
        <v>25</v>
      </c>
      <c r="R80" s="497" t="str">
        <f>VLOOKUP(Q80,Ｓ!$A$3:$E$29,4,FALSE)</f>
        <v>赤池　龍希</v>
      </c>
      <c r="S80" s="498" t="str">
        <f>VLOOKUP(Q80,Ｓ!$A$3:$E$29,5,FALSE)</f>
        <v>（昭和学院）</v>
      </c>
      <c r="T80" s="496"/>
    </row>
    <row r="81" spans="1:20" ht="11.25" customHeight="1" thickTop="1" thickBot="1" x14ac:dyDescent="0.2">
      <c r="A81" s="496"/>
      <c r="B81" s="497"/>
      <c r="C81" s="498"/>
      <c r="D81" s="502"/>
      <c r="F81" s="328"/>
      <c r="G81" s="22"/>
      <c r="H81" s="440">
        <f>男子Ｓ!T23</f>
        <v>0</v>
      </c>
      <c r="J81" s="493">
        <f>男子Ｓ!N50</f>
        <v>2</v>
      </c>
      <c r="K81" s="474">
        <f>男子Ｓ!T50</f>
        <v>1</v>
      </c>
      <c r="M81" s="668">
        <f>男子Ｓ!T29</f>
        <v>2</v>
      </c>
      <c r="N81" s="665"/>
      <c r="O81" s="444"/>
      <c r="Q81" s="502"/>
      <c r="R81" s="497"/>
      <c r="S81" s="498"/>
      <c r="T81" s="496"/>
    </row>
    <row r="82" spans="1:20" ht="11.25" customHeight="1" thickTop="1" thickBot="1" x14ac:dyDescent="0.2">
      <c r="A82" s="496"/>
      <c r="B82" s="497" t="str">
        <f>VLOOKUP(D82,Ｓ!$A$3:$E$29,4,FALSE)</f>
        <v>上野　拓海</v>
      </c>
      <c r="C82" s="498" t="str">
        <f>VLOOKUP(D82,Ｓ!$A$3:$E$29,5,FALSE)</f>
        <v>（金ヶ作）</v>
      </c>
      <c r="D82" s="502">
        <v>13</v>
      </c>
      <c r="E82" s="27"/>
      <c r="F82" s="24"/>
      <c r="G82" s="615">
        <f>男子Ｓ!I47</f>
        <v>0</v>
      </c>
      <c r="I82" s="328"/>
      <c r="J82" s="608"/>
      <c r="K82" s="500"/>
      <c r="M82" s="442"/>
      <c r="N82" s="650">
        <f>男子Ｓ!T14</f>
        <v>2</v>
      </c>
      <c r="O82" s="651"/>
      <c r="P82" s="325"/>
      <c r="Q82" s="502">
        <v>26</v>
      </c>
      <c r="R82" s="513" t="str">
        <f>VLOOKUP(Q82,Ｓ!$A$3:$E$29,4,FALSE)</f>
        <v>相澤　桃李</v>
      </c>
      <c r="S82" s="508" t="str">
        <f>VLOOKUP(Q82,Ｓ!$A$3:$E$29,5,FALSE)</f>
        <v>（西武台千葉）</v>
      </c>
      <c r="T82" s="512" t="s">
        <v>539</v>
      </c>
    </row>
    <row r="83" spans="1:20" ht="11.25" customHeight="1" thickTop="1" x14ac:dyDescent="0.15">
      <c r="A83" s="496"/>
      <c r="B83" s="497"/>
      <c r="C83" s="498"/>
      <c r="D83" s="502"/>
      <c r="I83" s="328"/>
      <c r="J83" s="608"/>
      <c r="K83" s="507"/>
      <c r="Q83" s="502"/>
      <c r="R83" s="513"/>
      <c r="S83" s="508"/>
      <c r="T83" s="512"/>
    </row>
    <row r="84" spans="1:20" ht="11.25" customHeight="1" x14ac:dyDescent="0.15">
      <c r="B84" s="13"/>
      <c r="C84" s="102"/>
      <c r="G84" s="501" t="str">
        <f>男子Ｓ!M50</f>
        <v>小林　勇介</v>
      </c>
      <c r="H84" s="501"/>
      <c r="I84" s="501"/>
      <c r="J84" s="501"/>
      <c r="K84" s="501" t="str">
        <f>男子Ｓ!U50</f>
        <v>相澤　桃李</v>
      </c>
      <c r="L84" s="501"/>
      <c r="M84" s="501"/>
      <c r="N84" s="501"/>
      <c r="Q84" s="4"/>
      <c r="R84" s="13"/>
      <c r="S84" s="102"/>
    </row>
    <row r="85" spans="1:20" ht="11.25" customHeight="1" x14ac:dyDescent="0.15">
      <c r="Q85" s="4"/>
    </row>
    <row r="86" spans="1:20" ht="11.25" customHeight="1" x14ac:dyDescent="0.15">
      <c r="Q86" s="4"/>
    </row>
    <row r="87" spans="1:20" ht="12.75" customHeight="1" x14ac:dyDescent="0.15">
      <c r="E87" s="506" t="s">
        <v>8</v>
      </c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</row>
    <row r="88" spans="1:20" ht="11.25" customHeight="1" thickBot="1" x14ac:dyDescent="0.2">
      <c r="A88" s="512" t="s">
        <v>544</v>
      </c>
      <c r="B88" s="513" t="str">
        <f>VLOOKUP(D88,Ｓ!$A$33:$E$65,4,FALSE)</f>
        <v>岡部　　天</v>
      </c>
      <c r="C88" s="508" t="str">
        <f>VLOOKUP(D88,Ｓ!$A$33:$E$65,5,FALSE)</f>
        <v>（西武台千葉）</v>
      </c>
      <c r="D88" s="502">
        <v>1</v>
      </c>
      <c r="E88" s="317"/>
      <c r="F88" s="317"/>
      <c r="O88" s="325"/>
      <c r="P88" s="325"/>
      <c r="Q88" s="502">
        <v>16</v>
      </c>
      <c r="R88" s="515" t="str">
        <f>VLOOKUP(Q88,Ｓ!$A$33:$E$65,4,FALSE)</f>
        <v>林　　沙映</v>
      </c>
      <c r="S88" s="516" t="str">
        <f>VLOOKUP(Q88,Ｓ!$A$33:$E$65,5,FALSE)</f>
        <v>（西武台千葉）</v>
      </c>
      <c r="T88" s="640"/>
    </row>
    <row r="89" spans="1:20" ht="11.25" customHeight="1" thickTop="1" x14ac:dyDescent="0.15">
      <c r="A89" s="512"/>
      <c r="B89" s="513"/>
      <c r="C89" s="508"/>
      <c r="D89" s="502"/>
      <c r="E89" s="159"/>
      <c r="F89" s="621"/>
      <c r="G89" s="159">
        <f>女子Ｓ!C47</f>
        <v>2</v>
      </c>
      <c r="H89" s="159"/>
      <c r="I89" s="159"/>
      <c r="L89" s="140"/>
      <c r="M89" s="140"/>
      <c r="N89" s="326">
        <f>女子Ｓ!N5</f>
        <v>2</v>
      </c>
      <c r="O89" s="140"/>
      <c r="P89" s="140"/>
      <c r="Q89" s="502"/>
      <c r="R89" s="515"/>
      <c r="S89" s="516"/>
      <c r="T89" s="640"/>
    </row>
    <row r="90" spans="1:20" ht="11.25" customHeight="1" thickBot="1" x14ac:dyDescent="0.2">
      <c r="A90" s="496"/>
      <c r="B90" s="497"/>
      <c r="C90" s="498"/>
      <c r="D90" s="502"/>
      <c r="E90" s="159"/>
      <c r="F90" s="343"/>
      <c r="G90" s="276"/>
      <c r="H90" s="159"/>
      <c r="I90" s="159"/>
      <c r="L90" s="140"/>
      <c r="M90" s="140"/>
      <c r="N90" s="635"/>
      <c r="O90" s="140"/>
      <c r="P90" s="140"/>
      <c r="Q90" s="502"/>
      <c r="R90" s="497"/>
      <c r="S90" s="498"/>
      <c r="T90" s="496"/>
    </row>
    <row r="91" spans="1:20" ht="11.25" customHeight="1" thickTop="1" x14ac:dyDescent="0.15">
      <c r="A91" s="496"/>
      <c r="B91" s="497"/>
      <c r="C91" s="498"/>
      <c r="D91" s="502"/>
      <c r="E91" s="159"/>
      <c r="F91" s="160"/>
      <c r="G91" s="657"/>
      <c r="H91" s="159">
        <f>女子Ｓ!N20</f>
        <v>2</v>
      </c>
      <c r="I91" s="159"/>
      <c r="L91" s="140"/>
      <c r="M91" s="178">
        <f>女子Ｓ!N26</f>
        <v>0</v>
      </c>
      <c r="N91" s="178"/>
      <c r="O91" s="143"/>
      <c r="P91" s="140"/>
      <c r="Q91" s="502"/>
      <c r="R91" s="497"/>
      <c r="S91" s="498"/>
      <c r="T91" s="496"/>
    </row>
    <row r="92" spans="1:20" ht="11.25" customHeight="1" thickBot="1" x14ac:dyDescent="0.2">
      <c r="A92" s="496"/>
      <c r="B92" s="497" t="str">
        <f>VLOOKUP(D92,Ｓ!$A$33:$E$65,4,FALSE)</f>
        <v>二見　　光</v>
      </c>
      <c r="C92" s="498" t="str">
        <f>VLOOKUP(D92,Ｓ!$A$33:$E$65,5,FALSE)</f>
        <v>（大山口）</v>
      </c>
      <c r="D92" s="502">
        <v>2</v>
      </c>
      <c r="E92" s="159"/>
      <c r="F92" s="160"/>
      <c r="G92" s="658"/>
      <c r="H92" s="159"/>
      <c r="I92" s="159"/>
      <c r="L92" s="140"/>
      <c r="M92" s="134"/>
      <c r="N92" s="140"/>
      <c r="O92" s="143"/>
      <c r="P92" s="140"/>
      <c r="Q92" s="502">
        <v>17</v>
      </c>
      <c r="R92" s="497" t="str">
        <f>VLOOKUP(Q92,Ｓ!$A$33:$E$65,4,FALSE)</f>
        <v>仙田　千乃</v>
      </c>
      <c r="S92" s="498" t="str">
        <f>VLOOKUP(Q92,Ｓ!$A$33:$E$65,5,FALSE)</f>
        <v>（緑が丘）</v>
      </c>
      <c r="T92" s="496"/>
    </row>
    <row r="93" spans="1:20" ht="11.25" customHeight="1" thickTop="1" thickBot="1" x14ac:dyDescent="0.2">
      <c r="A93" s="496"/>
      <c r="B93" s="497"/>
      <c r="C93" s="498"/>
      <c r="D93" s="502"/>
      <c r="E93" s="157"/>
      <c r="F93" s="282">
        <f>女子Ｓ!C5</f>
        <v>0</v>
      </c>
      <c r="G93" s="343">
        <f>女子Ｓ!I47</f>
        <v>0</v>
      </c>
      <c r="H93" s="159"/>
      <c r="I93" s="159"/>
      <c r="L93" s="140"/>
      <c r="M93" s="178"/>
      <c r="N93" s="140">
        <f>女子Ｓ!T5</f>
        <v>0</v>
      </c>
      <c r="O93" s="223">
        <f>女子Ｓ!C26</f>
        <v>2</v>
      </c>
      <c r="P93" s="314"/>
      <c r="Q93" s="502"/>
      <c r="R93" s="497"/>
      <c r="S93" s="498"/>
      <c r="T93" s="496"/>
    </row>
    <row r="94" spans="1:20" ht="11.25" customHeight="1" thickTop="1" thickBot="1" x14ac:dyDescent="0.2">
      <c r="A94" s="496"/>
      <c r="B94" s="497" t="str">
        <f>VLOOKUP(D94,Ｓ!$A$33:$E$65,4,FALSE)</f>
        <v>佐藤　果穂</v>
      </c>
      <c r="C94" s="498" t="str">
        <f>VLOOKUP(D94,Ｓ!$A$33:$E$65,5,FALSE)</f>
        <v>（高谷）</v>
      </c>
      <c r="D94" s="502">
        <v>3</v>
      </c>
      <c r="E94" s="161"/>
      <c r="F94" s="620">
        <f>女子Ｓ!I5</f>
        <v>2</v>
      </c>
      <c r="G94" s="343"/>
      <c r="H94" s="276"/>
      <c r="I94" s="276"/>
      <c r="L94" s="226"/>
      <c r="M94" s="227"/>
      <c r="N94" s="140"/>
      <c r="O94" s="220">
        <f>女子Ｓ!I26</f>
        <v>0</v>
      </c>
      <c r="P94" s="142"/>
      <c r="Q94" s="502">
        <v>18</v>
      </c>
      <c r="R94" s="497" t="str">
        <f>VLOOKUP(Q94,Ｓ!$A$33:$E$65,4,FALSE)</f>
        <v>楠　　麻希</v>
      </c>
      <c r="S94" s="498" t="str">
        <f>VLOOKUP(Q94,Ｓ!$A$33:$E$65,5,FALSE)</f>
        <v>（大穴）</v>
      </c>
      <c r="T94" s="496"/>
    </row>
    <row r="95" spans="1:20" ht="11.25" customHeight="1" thickTop="1" x14ac:dyDescent="0.15">
      <c r="A95" s="496"/>
      <c r="B95" s="497"/>
      <c r="C95" s="498"/>
      <c r="D95" s="502"/>
      <c r="E95" s="278"/>
      <c r="F95" s="159"/>
      <c r="G95" s="160"/>
      <c r="H95" s="284"/>
      <c r="I95" s="621"/>
      <c r="J95" s="135">
        <f>女子Ｓ!N35</f>
        <v>2</v>
      </c>
      <c r="K95" s="140">
        <f>女子Ｓ!N38</f>
        <v>0</v>
      </c>
      <c r="L95" s="221"/>
      <c r="M95" s="324"/>
      <c r="N95" s="140"/>
      <c r="O95" s="140"/>
      <c r="P95" s="172"/>
      <c r="Q95" s="502"/>
      <c r="R95" s="497"/>
      <c r="S95" s="498"/>
      <c r="T95" s="496"/>
    </row>
    <row r="96" spans="1:20" ht="11.25" customHeight="1" x14ac:dyDescent="0.15">
      <c r="A96" s="496"/>
      <c r="B96" s="497" t="str">
        <f>VLOOKUP(D96,Ｓ!$A$33:$E$65,4,FALSE)</f>
        <v>福寿谷　桜花</v>
      </c>
      <c r="C96" s="498" t="str">
        <f>VLOOKUP(D96,Ｓ!$A$33:$E$65,5,FALSE)</f>
        <v>（湖北台）</v>
      </c>
      <c r="D96" s="502">
        <v>4</v>
      </c>
      <c r="E96" s="159"/>
      <c r="F96" s="159"/>
      <c r="G96" s="160"/>
      <c r="H96" s="159"/>
      <c r="I96" s="343"/>
      <c r="L96" s="143"/>
      <c r="M96" s="326"/>
      <c r="N96" s="140"/>
      <c r="O96" s="140"/>
      <c r="P96" s="140"/>
      <c r="Q96" s="502">
        <v>19</v>
      </c>
      <c r="R96" s="497" t="str">
        <f>VLOOKUP(Q96,Ｓ!$A$33:$E$65,4,FALSE)</f>
        <v>太田　瑞紀</v>
      </c>
      <c r="S96" s="498" t="str">
        <f>VLOOKUP(Q96,Ｓ!$A$33:$E$65,5,FALSE)</f>
        <v>（大貫）</v>
      </c>
      <c r="T96" s="496"/>
    </row>
    <row r="97" spans="1:20" ht="11.25" customHeight="1" thickBot="1" x14ac:dyDescent="0.2">
      <c r="A97" s="496"/>
      <c r="B97" s="497"/>
      <c r="C97" s="498"/>
      <c r="D97" s="502"/>
      <c r="E97" s="158"/>
      <c r="F97" s="159">
        <f>女子Ｓ!C8</f>
        <v>0</v>
      </c>
      <c r="G97" s="160"/>
      <c r="H97" s="159"/>
      <c r="I97" s="343"/>
      <c r="L97" s="143"/>
      <c r="M97" s="326"/>
      <c r="N97" s="140"/>
      <c r="O97" s="227">
        <f>女子Ｓ!C29</f>
        <v>0</v>
      </c>
      <c r="P97" s="141"/>
      <c r="Q97" s="502"/>
      <c r="R97" s="497"/>
      <c r="S97" s="498"/>
      <c r="T97" s="496"/>
    </row>
    <row r="98" spans="1:20" ht="11.25" customHeight="1" thickTop="1" thickBot="1" x14ac:dyDescent="0.2">
      <c r="A98" s="496"/>
      <c r="B98" s="497" t="str">
        <f>VLOOKUP(D98,Ｓ!$A$33:$E$65,4,FALSE)</f>
        <v>平山　　萌</v>
      </c>
      <c r="C98" s="498" t="str">
        <f>VLOOKUP(D98,Ｓ!$A$33:$E$65,5,FALSE)</f>
        <v>（逆井）</v>
      </c>
      <c r="D98" s="502">
        <v>5</v>
      </c>
      <c r="E98" s="275"/>
      <c r="F98" s="623">
        <f>女子Ｓ!I8</f>
        <v>2</v>
      </c>
      <c r="G98" s="468">
        <f>女子Ｓ!C50</f>
        <v>0</v>
      </c>
      <c r="H98" s="159"/>
      <c r="I98" s="343"/>
      <c r="L98" s="143"/>
      <c r="M98" s="326"/>
      <c r="N98" s="140">
        <f>女子Ｓ!N8</f>
        <v>0</v>
      </c>
      <c r="O98" s="221">
        <f>女子Ｓ!I29</f>
        <v>2</v>
      </c>
      <c r="P98" s="321"/>
      <c r="Q98" s="502">
        <v>20</v>
      </c>
      <c r="R98" s="497" t="str">
        <f>VLOOKUP(Q98,Ｓ!$A$33:$E$65,4,FALSE)</f>
        <v>小川　千香子</v>
      </c>
      <c r="S98" s="498" t="str">
        <f>VLOOKUP(Q98,Ｓ!$A$33:$E$65,5,FALSE)</f>
        <v>（大網）</v>
      </c>
      <c r="T98" s="496"/>
    </row>
    <row r="99" spans="1:20" ht="11.25" customHeight="1" thickTop="1" thickBot="1" x14ac:dyDescent="0.2">
      <c r="A99" s="496"/>
      <c r="B99" s="497"/>
      <c r="C99" s="498"/>
      <c r="D99" s="502"/>
      <c r="E99" s="157"/>
      <c r="F99" s="160"/>
      <c r="G99" s="282"/>
      <c r="H99" s="159">
        <f>女子Ｓ!T20</f>
        <v>0</v>
      </c>
      <c r="I99" s="343"/>
      <c r="L99" s="143"/>
      <c r="M99" s="326">
        <f>女子Ｓ!T26</f>
        <v>2</v>
      </c>
      <c r="N99" s="140"/>
      <c r="O99" s="143"/>
      <c r="P99" s="220"/>
      <c r="Q99" s="502"/>
      <c r="R99" s="497"/>
      <c r="S99" s="498"/>
      <c r="T99" s="496"/>
    </row>
    <row r="100" spans="1:20" ht="11.25" customHeight="1" thickTop="1" thickBot="1" x14ac:dyDescent="0.2">
      <c r="A100" s="640"/>
      <c r="B100" s="515" t="str">
        <f>VLOOKUP(D100,Ｓ!$A$33:$E$65,4,FALSE)</f>
        <v>柳原　なな子</v>
      </c>
      <c r="C100" s="516" t="str">
        <f>VLOOKUP(D100,Ｓ!$A$33:$E$65,5,FALSE)</f>
        <v>（松戸四）</v>
      </c>
      <c r="D100" s="502">
        <v>6</v>
      </c>
      <c r="E100" s="159"/>
      <c r="F100" s="343"/>
      <c r="G100" s="159"/>
      <c r="H100" s="159"/>
      <c r="I100" s="343"/>
      <c r="L100" s="143"/>
      <c r="M100" s="140"/>
      <c r="N100" s="250"/>
      <c r="O100" s="224"/>
      <c r="P100" s="173"/>
      <c r="Q100" s="502">
        <v>21</v>
      </c>
      <c r="R100" s="497" t="str">
        <f>VLOOKUP(Q100,Ｓ!$A$33:$E$65,4,FALSE)</f>
        <v>工藤　結子</v>
      </c>
      <c r="S100" s="498" t="str">
        <f>VLOOKUP(Q100,Ｓ!$A$33:$E$65,5,FALSE)</f>
        <v>（四街道北）</v>
      </c>
      <c r="T100" s="496"/>
    </row>
    <row r="101" spans="1:20" ht="11.25" customHeight="1" thickTop="1" thickBot="1" x14ac:dyDescent="0.2">
      <c r="A101" s="640"/>
      <c r="B101" s="515"/>
      <c r="C101" s="516"/>
      <c r="D101" s="502"/>
      <c r="E101" s="289"/>
      <c r="F101" s="634">
        <f>女子Ｓ!C11</f>
        <v>2</v>
      </c>
      <c r="G101" s="159">
        <f>女子Ｓ!I50</f>
        <v>2</v>
      </c>
      <c r="H101" s="159"/>
      <c r="I101" s="343"/>
      <c r="L101" s="143"/>
      <c r="M101" s="140"/>
      <c r="N101" s="326">
        <f>女子Ｓ!T8</f>
        <v>2</v>
      </c>
      <c r="O101" s="226">
        <f>女子Ｓ!C32</f>
        <v>0</v>
      </c>
      <c r="P101" s="141"/>
      <c r="Q101" s="502"/>
      <c r="R101" s="497"/>
      <c r="S101" s="498"/>
      <c r="T101" s="496"/>
    </row>
    <row r="102" spans="1:20" ht="11.25" customHeight="1" thickTop="1" thickBot="1" x14ac:dyDescent="0.2">
      <c r="A102" s="496"/>
      <c r="B102" s="497" t="str">
        <f>VLOOKUP(D102,Ｓ!$A$33:$E$65,4,FALSE)</f>
        <v>髙橋　美久</v>
      </c>
      <c r="C102" s="498" t="str">
        <f>VLOOKUP(D102,Ｓ!$A$33:$E$65,5,FALSE)</f>
        <v>（葛城）</v>
      </c>
      <c r="D102" s="502">
        <v>7</v>
      </c>
      <c r="E102" s="159"/>
      <c r="F102" s="280">
        <f>女子Ｓ!I11</f>
        <v>0</v>
      </c>
      <c r="G102" s="159"/>
      <c r="H102" s="159"/>
      <c r="I102" s="343"/>
      <c r="J102" s="494">
        <f>女子Ｓ!N44</f>
        <v>2</v>
      </c>
      <c r="K102" s="505">
        <f>女子Ｓ!T44</f>
        <v>0</v>
      </c>
      <c r="L102" s="143"/>
      <c r="M102" s="140"/>
      <c r="N102" s="140"/>
      <c r="O102" s="250">
        <f>女子Ｓ!I32</f>
        <v>2</v>
      </c>
      <c r="P102" s="321"/>
      <c r="Q102" s="502">
        <v>22</v>
      </c>
      <c r="R102" s="513" t="str">
        <f>VLOOKUP(Q102,Ｓ!$A$33:$E$65,4,FALSE)</f>
        <v>瀬下　瑠花</v>
      </c>
      <c r="S102" s="508" t="str">
        <f>VLOOKUP(Q102,Ｓ!$A$33:$E$65,5,FALSE)</f>
        <v>（轟町）</v>
      </c>
      <c r="T102" s="512" t="s">
        <v>539</v>
      </c>
    </row>
    <row r="103" spans="1:20" ht="11.25" customHeight="1" thickTop="1" thickBot="1" x14ac:dyDescent="0.2">
      <c r="A103" s="496"/>
      <c r="B103" s="497"/>
      <c r="C103" s="498"/>
      <c r="D103" s="502"/>
      <c r="E103" s="157"/>
      <c r="F103" s="159"/>
      <c r="G103" s="159"/>
      <c r="H103" s="159"/>
      <c r="I103" s="671"/>
      <c r="J103" s="495"/>
      <c r="K103" s="505"/>
      <c r="L103" s="174"/>
      <c r="M103" s="140"/>
      <c r="N103" s="140"/>
      <c r="O103" s="140"/>
      <c r="P103" s="172"/>
      <c r="Q103" s="502"/>
      <c r="R103" s="513"/>
      <c r="S103" s="508"/>
      <c r="T103" s="512"/>
    </row>
    <row r="104" spans="1:20" ht="11.25" customHeight="1" thickTop="1" thickBot="1" x14ac:dyDescent="0.2">
      <c r="A104" s="640"/>
      <c r="B104" s="515" t="str">
        <f>VLOOKUP(D104,Ｓ!$A$33:$E$65,4,FALSE)</f>
        <v>福村　悠夏</v>
      </c>
      <c r="C104" s="516" t="str">
        <f>VLOOKUP(D104,Ｓ!$A$33:$E$65,5,FALSE)</f>
        <v>（辰巳台）</v>
      </c>
      <c r="D104" s="502">
        <v>8</v>
      </c>
      <c r="E104" s="276"/>
      <c r="F104" s="159"/>
      <c r="G104" s="159"/>
      <c r="H104" s="159"/>
      <c r="I104" s="171"/>
      <c r="J104" s="504"/>
      <c r="K104" s="673"/>
      <c r="L104" s="176"/>
      <c r="M104" s="140"/>
      <c r="N104" s="140"/>
      <c r="O104" s="140"/>
      <c r="P104" s="140"/>
      <c r="Q104" s="502">
        <v>23</v>
      </c>
      <c r="R104" s="513" t="str">
        <f>VLOOKUP(Q104,Ｓ!$A$33:$E$65,4,FALSE)</f>
        <v>巻口　実可</v>
      </c>
      <c r="S104" s="508" t="str">
        <f>VLOOKUP(Q104,Ｓ!$A$33:$E$65,5,FALSE)</f>
        <v>（桜台）</v>
      </c>
      <c r="T104" s="512" t="s">
        <v>545</v>
      </c>
    </row>
    <row r="105" spans="1:20" ht="11.25" customHeight="1" thickTop="1" thickBot="1" x14ac:dyDescent="0.2">
      <c r="A105" s="640"/>
      <c r="B105" s="515"/>
      <c r="C105" s="516"/>
      <c r="D105" s="502"/>
      <c r="E105" s="621"/>
      <c r="F105" s="283">
        <f>女子Ｓ!C14</f>
        <v>2</v>
      </c>
      <c r="G105" s="159"/>
      <c r="H105" s="159"/>
      <c r="I105" s="160"/>
      <c r="J105" s="342"/>
      <c r="K105" s="452"/>
      <c r="L105" s="140"/>
      <c r="M105" s="140"/>
      <c r="N105" s="140"/>
      <c r="O105" s="140">
        <f>女子Ｓ!C35</f>
        <v>2</v>
      </c>
      <c r="P105" s="314"/>
      <c r="Q105" s="502"/>
      <c r="R105" s="513"/>
      <c r="S105" s="508"/>
      <c r="T105" s="512"/>
    </row>
    <row r="106" spans="1:20" ht="11.25" customHeight="1" thickTop="1" x14ac:dyDescent="0.15">
      <c r="A106" s="496"/>
      <c r="B106" s="497" t="str">
        <f>VLOOKUP(D106,Ｓ!$A$33:$E$65,4,FALSE)</f>
        <v>石井　　文</v>
      </c>
      <c r="C106" s="498" t="str">
        <f>VLOOKUP(D106,Ｓ!$A$33:$E$65,5,FALSE)</f>
        <v>（海神）</v>
      </c>
      <c r="D106" s="502">
        <v>9</v>
      </c>
      <c r="E106" s="161"/>
      <c r="F106" s="621">
        <f>女子Ｓ!I14</f>
        <v>0</v>
      </c>
      <c r="G106" s="159">
        <f>女子Ｓ!C53</f>
        <v>2</v>
      </c>
      <c r="H106" s="159"/>
      <c r="I106" s="160"/>
      <c r="J106" s="40"/>
      <c r="K106" s="452"/>
      <c r="L106" s="140"/>
      <c r="M106" s="140"/>
      <c r="N106" s="326">
        <f>女子Ｓ!N11</f>
        <v>2</v>
      </c>
      <c r="O106" s="250">
        <f>女子Ｓ!I35</f>
        <v>0</v>
      </c>
      <c r="P106" s="142"/>
      <c r="Q106" s="502">
        <v>24</v>
      </c>
      <c r="R106" s="497" t="str">
        <f>VLOOKUP(Q106,Ｓ!$A$33:$E$65,4,FALSE)</f>
        <v>岩名　萌々子</v>
      </c>
      <c r="S106" s="498" t="str">
        <f>VLOOKUP(Q106,Ｓ!$A$33:$E$65,5,FALSE)</f>
        <v>（高洲第一）</v>
      </c>
      <c r="T106" s="496"/>
    </row>
    <row r="107" spans="1:20" ht="11.25" customHeight="1" thickBot="1" x14ac:dyDescent="0.2">
      <c r="A107" s="496"/>
      <c r="B107" s="497"/>
      <c r="C107" s="498"/>
      <c r="D107" s="502"/>
      <c r="E107" s="159"/>
      <c r="F107" s="343"/>
      <c r="G107" s="276"/>
      <c r="H107" s="159"/>
      <c r="I107" s="160"/>
      <c r="J107" s="17"/>
      <c r="K107" s="328"/>
      <c r="L107" s="140"/>
      <c r="M107" s="140"/>
      <c r="N107" s="319"/>
      <c r="O107" s="140"/>
      <c r="P107" s="140"/>
      <c r="Q107" s="502"/>
      <c r="R107" s="497"/>
      <c r="S107" s="498"/>
      <c r="T107" s="496"/>
    </row>
    <row r="108" spans="1:20" ht="11.25" customHeight="1" thickTop="1" thickBot="1" x14ac:dyDescent="0.2">
      <c r="A108" s="496"/>
      <c r="B108" s="497" t="str">
        <f>VLOOKUP(D108,Ｓ!$A$33:$E$65,4,FALSE)</f>
        <v>輕尾　詩織</v>
      </c>
      <c r="C108" s="498" t="str">
        <f>VLOOKUP(D108,Ｓ!$A$33:$E$65,5,FALSE)</f>
        <v>（金ヶ作）</v>
      </c>
      <c r="D108" s="502">
        <v>10</v>
      </c>
      <c r="E108" s="276"/>
      <c r="F108" s="160"/>
      <c r="G108" s="289"/>
      <c r="H108" s="159">
        <f>女子Ｓ!N23</f>
        <v>0</v>
      </c>
      <c r="I108" s="160"/>
      <c r="J108" s="17"/>
      <c r="K108" s="328"/>
      <c r="L108" s="140"/>
      <c r="M108" s="326">
        <f>女子Ｓ!N29</f>
        <v>2</v>
      </c>
      <c r="N108" s="250"/>
      <c r="O108" s="140"/>
      <c r="P108" s="226"/>
      <c r="Q108" s="502">
        <v>25</v>
      </c>
      <c r="R108" s="497" t="str">
        <f>VLOOKUP(Q108,Ｓ!$A$33:$E$65,4,FALSE)</f>
        <v>菊地　菜月</v>
      </c>
      <c r="S108" s="498" t="str">
        <f>VLOOKUP(Q108,Ｓ!$A$33:$E$65,5,FALSE)</f>
        <v>（若葉）</v>
      </c>
      <c r="T108" s="496"/>
    </row>
    <row r="109" spans="1:20" ht="11.25" customHeight="1" thickTop="1" thickBot="1" x14ac:dyDescent="0.2">
      <c r="A109" s="496"/>
      <c r="B109" s="497"/>
      <c r="C109" s="498"/>
      <c r="D109" s="502"/>
      <c r="E109" s="621"/>
      <c r="F109" s="160">
        <f>女子Ｓ!C17</f>
        <v>2</v>
      </c>
      <c r="G109" s="160">
        <f>女子Ｓ!I53</f>
        <v>0</v>
      </c>
      <c r="H109" s="159"/>
      <c r="I109" s="160"/>
      <c r="J109" s="17"/>
      <c r="K109" s="328"/>
      <c r="L109" s="140"/>
      <c r="M109" s="326"/>
      <c r="N109" s="178">
        <f>女子Ｓ!T11</f>
        <v>0</v>
      </c>
      <c r="O109" s="140">
        <f>女子Ｓ!C38</f>
        <v>2</v>
      </c>
      <c r="P109" s="313"/>
      <c r="Q109" s="502"/>
      <c r="R109" s="497"/>
      <c r="S109" s="498"/>
      <c r="T109" s="496"/>
    </row>
    <row r="110" spans="1:20" ht="11.25" customHeight="1" thickTop="1" x14ac:dyDescent="0.15">
      <c r="A110" s="496"/>
      <c r="B110" s="497" t="str">
        <f>VLOOKUP(D110,Ｓ!$A$33:$E$65,4,FALSE)</f>
        <v>川島　知奈津</v>
      </c>
      <c r="C110" s="498" t="str">
        <f>VLOOKUP(D110,Ｓ!$A$33:$E$65,5,FALSE)</f>
        <v>（九十九里）</v>
      </c>
      <c r="D110" s="502">
        <v>11</v>
      </c>
      <c r="E110" s="162"/>
      <c r="F110" s="280">
        <f>女子Ｓ!I17</f>
        <v>0</v>
      </c>
      <c r="G110" s="160"/>
      <c r="H110" s="159"/>
      <c r="I110" s="160"/>
      <c r="J110" s="17"/>
      <c r="K110" s="328"/>
      <c r="L110" s="140"/>
      <c r="M110" s="326"/>
      <c r="N110" s="140"/>
      <c r="O110" s="220">
        <f>女子Ｓ!I38</f>
        <v>0</v>
      </c>
      <c r="P110" s="142"/>
      <c r="Q110" s="502">
        <v>26</v>
      </c>
      <c r="R110" s="497" t="str">
        <f>VLOOKUP(Q110,Ｓ!$A$33:$E$65,4,FALSE)</f>
        <v>渡邉　　葵</v>
      </c>
      <c r="S110" s="498" t="str">
        <f>VLOOKUP(Q110,Ｓ!$A$33:$E$65,5,FALSE)</f>
        <v>（茂原南）</v>
      </c>
      <c r="T110" s="496"/>
    </row>
    <row r="111" spans="1:20" ht="11.25" customHeight="1" thickBot="1" x14ac:dyDescent="0.2">
      <c r="A111" s="496"/>
      <c r="B111" s="497"/>
      <c r="C111" s="498"/>
      <c r="D111" s="502"/>
      <c r="E111" s="159"/>
      <c r="F111" s="159"/>
      <c r="G111" s="160"/>
      <c r="H111" s="276"/>
      <c r="I111" s="275"/>
      <c r="J111" s="135">
        <f>女子Ｓ!T35</f>
        <v>0</v>
      </c>
      <c r="K111" s="328"/>
      <c r="L111" s="140"/>
      <c r="M111" s="326"/>
      <c r="N111" s="140"/>
      <c r="O111" s="140"/>
      <c r="P111" s="172"/>
      <c r="Q111" s="502"/>
      <c r="R111" s="497"/>
      <c r="S111" s="498"/>
      <c r="T111" s="496"/>
    </row>
    <row r="112" spans="1:20" ht="11.25" customHeight="1" thickTop="1" thickBot="1" x14ac:dyDescent="0.2">
      <c r="A112" s="496"/>
      <c r="B112" s="497" t="str">
        <f>VLOOKUP(D112,Ｓ!$A$33:$E$65,4,FALSE)</f>
        <v>佐藤　千明</v>
      </c>
      <c r="C112" s="498" t="str">
        <f>VLOOKUP(D112,Ｓ!$A$33:$E$65,5,FALSE)</f>
        <v>（八日市場一）</v>
      </c>
      <c r="D112" s="502">
        <v>12</v>
      </c>
      <c r="E112" s="159"/>
      <c r="F112" s="159"/>
      <c r="G112" s="343"/>
      <c r="H112" s="159"/>
      <c r="I112" s="159"/>
      <c r="J112" s="17"/>
      <c r="K112" s="326">
        <f>女子Ｓ!T38</f>
        <v>2</v>
      </c>
      <c r="L112" s="226"/>
      <c r="M112" s="319"/>
      <c r="N112" s="140"/>
      <c r="O112" s="140"/>
      <c r="P112" s="140"/>
      <c r="Q112" s="502">
        <v>27</v>
      </c>
      <c r="R112" s="497" t="str">
        <f>VLOOKUP(Q112,Ｓ!$A$33:$E$65,4,FALSE)</f>
        <v>田房　実紅</v>
      </c>
      <c r="S112" s="498" t="str">
        <f>VLOOKUP(Q112,Ｓ!$A$33:$E$65,5,FALSE)</f>
        <v>（高谷）</v>
      </c>
      <c r="T112" s="496"/>
    </row>
    <row r="113" spans="1:22" ht="11.25" customHeight="1" thickTop="1" thickBot="1" x14ac:dyDescent="0.2">
      <c r="A113" s="496"/>
      <c r="B113" s="497"/>
      <c r="C113" s="498"/>
      <c r="D113" s="502"/>
      <c r="E113" s="158"/>
      <c r="F113" s="283">
        <f>女子Ｓ!C20</f>
        <v>0</v>
      </c>
      <c r="G113" s="343"/>
      <c r="H113" s="159"/>
      <c r="I113" s="159"/>
      <c r="J113" s="17"/>
      <c r="K113" s="14"/>
      <c r="L113" s="140"/>
      <c r="M113" s="250"/>
      <c r="N113" s="140"/>
      <c r="O113" s="227">
        <f>女子Ｓ!C41</f>
        <v>1</v>
      </c>
      <c r="P113" s="141"/>
      <c r="Q113" s="502"/>
      <c r="R113" s="497"/>
      <c r="S113" s="498"/>
      <c r="T113" s="496"/>
    </row>
    <row r="114" spans="1:22" ht="11.25" customHeight="1" thickTop="1" thickBot="1" x14ac:dyDescent="0.2">
      <c r="A114" s="496"/>
      <c r="B114" s="497" t="str">
        <f>VLOOKUP(D114,Ｓ!$A$33:$E$65,4,FALSE)</f>
        <v>田村　文乃</v>
      </c>
      <c r="C114" s="498" t="str">
        <f>VLOOKUP(D114,Ｓ!$A$33:$E$65,5,FALSE)</f>
        <v>（富津）</v>
      </c>
      <c r="D114" s="502">
        <v>13</v>
      </c>
      <c r="E114" s="161"/>
      <c r="F114" s="623">
        <f>女子Ｓ!I20</f>
        <v>2</v>
      </c>
      <c r="G114" s="343">
        <f>女子Ｓ!C56</f>
        <v>0</v>
      </c>
      <c r="H114" s="159"/>
      <c r="I114" s="159"/>
      <c r="J114" s="17"/>
      <c r="K114" s="14"/>
      <c r="L114" s="140"/>
      <c r="M114" s="178"/>
      <c r="N114" s="140">
        <f>女子Ｓ!N14</f>
        <v>0</v>
      </c>
      <c r="O114" s="143">
        <f>女子Ｓ!I41</f>
        <v>2</v>
      </c>
      <c r="P114" s="622"/>
      <c r="Q114" s="502">
        <v>28</v>
      </c>
      <c r="R114" s="497" t="str">
        <f>VLOOKUP(Q114,Ｓ!$A$33:$E$65,4,FALSE)</f>
        <v>丸山　碧衣</v>
      </c>
      <c r="S114" s="498" t="str">
        <f>VLOOKUP(Q114,Ｓ!$A$33:$E$65,5,FALSE)</f>
        <v>（大津ケ丘）</v>
      </c>
      <c r="T114" s="496"/>
    </row>
    <row r="115" spans="1:22" ht="11.25" customHeight="1" thickTop="1" thickBot="1" x14ac:dyDescent="0.2">
      <c r="A115" s="496"/>
      <c r="B115" s="497"/>
      <c r="C115" s="498"/>
      <c r="D115" s="502"/>
      <c r="E115" s="278"/>
      <c r="F115" s="160"/>
      <c r="G115" s="648"/>
      <c r="H115" s="159">
        <f>女子Ｓ!T23</f>
        <v>2</v>
      </c>
      <c r="I115" s="159"/>
      <c r="J115" s="17"/>
      <c r="K115" s="14"/>
      <c r="L115" s="140"/>
      <c r="M115" s="134"/>
      <c r="N115" s="178"/>
      <c r="O115" s="143"/>
      <c r="P115" s="220"/>
      <c r="Q115" s="502"/>
      <c r="R115" s="497"/>
      <c r="S115" s="498"/>
      <c r="T115" s="496"/>
    </row>
    <row r="116" spans="1:22" ht="11.25" customHeight="1" thickTop="1" thickBot="1" x14ac:dyDescent="0.2">
      <c r="A116" s="496"/>
      <c r="B116" s="497" t="str">
        <f>VLOOKUP(D116,Ｓ!$A$33:$E$65,4,FALSE)</f>
        <v>伊藤　めぐみ</v>
      </c>
      <c r="C116" s="498" t="str">
        <f>VLOOKUP(D116,Ｓ!$A$33:$E$65,5,FALSE)</f>
        <v>（流山南部）</v>
      </c>
      <c r="D116" s="502">
        <v>14</v>
      </c>
      <c r="E116" s="159"/>
      <c r="F116" s="343"/>
      <c r="G116" s="278"/>
      <c r="H116" s="159"/>
      <c r="I116" s="159"/>
      <c r="J116" s="144" t="s">
        <v>79</v>
      </c>
      <c r="L116" s="140"/>
      <c r="M116" s="178">
        <f>女子Ｓ!T29</f>
        <v>0</v>
      </c>
      <c r="N116" s="178"/>
      <c r="O116" s="143"/>
      <c r="P116" s="140"/>
      <c r="Q116" s="502"/>
      <c r="R116" s="497"/>
      <c r="S116" s="498"/>
      <c r="T116" s="496"/>
    </row>
    <row r="117" spans="1:22" ht="11.25" customHeight="1" thickTop="1" thickBot="1" x14ac:dyDescent="0.2">
      <c r="A117" s="496"/>
      <c r="B117" s="497"/>
      <c r="C117" s="498"/>
      <c r="D117" s="502"/>
      <c r="E117" s="158"/>
      <c r="F117" s="648">
        <f>女子Ｓ!C23</f>
        <v>0</v>
      </c>
      <c r="G117" s="159">
        <f>女子Ｓ!I56</f>
        <v>2</v>
      </c>
      <c r="H117" s="159"/>
      <c r="I117" s="159"/>
      <c r="J117" s="676">
        <f>女子Ｓ!N50</f>
        <v>2</v>
      </c>
      <c r="K117" s="677">
        <f>女子Ｓ!T50</f>
        <v>0</v>
      </c>
      <c r="L117" s="140"/>
      <c r="M117" s="140"/>
      <c r="N117" s="654"/>
      <c r="O117" s="140"/>
      <c r="P117" s="140"/>
      <c r="Q117" s="502"/>
      <c r="R117" s="497"/>
      <c r="S117" s="498"/>
      <c r="T117" s="496"/>
    </row>
    <row r="118" spans="1:22" ht="11.25" customHeight="1" thickTop="1" thickBot="1" x14ac:dyDescent="0.2">
      <c r="A118" s="512" t="s">
        <v>539</v>
      </c>
      <c r="B118" s="513" t="str">
        <f>VLOOKUP(D118,Ｓ!$A$33:$E$65,4,FALSE)</f>
        <v>矢崎　月子</v>
      </c>
      <c r="C118" s="508" t="str">
        <f>VLOOKUP(D118,Ｓ!$A$33:$E$65,5,FALSE)</f>
        <v>（蘇我）</v>
      </c>
      <c r="D118" s="502">
        <v>15</v>
      </c>
      <c r="E118" s="275"/>
      <c r="F118" s="620">
        <f>女子Ｓ!I23</f>
        <v>2</v>
      </c>
      <c r="G118" s="159"/>
      <c r="H118" s="159"/>
      <c r="I118" s="160"/>
      <c r="J118" s="678" t="s">
        <v>543</v>
      </c>
      <c r="K118" s="686"/>
      <c r="L118" s="140"/>
      <c r="M118" s="140"/>
      <c r="N118" s="326">
        <f>女子Ｓ!T14</f>
        <v>2</v>
      </c>
      <c r="O118" s="142"/>
      <c r="P118" s="173"/>
      <c r="Q118" s="502">
        <v>29</v>
      </c>
      <c r="R118" s="515" t="str">
        <f>VLOOKUP(Q118,Ｓ!$A$33:$E$65,4,FALSE)</f>
        <v>大竹　果穂</v>
      </c>
      <c r="S118" s="516" t="str">
        <f>VLOOKUP(Q118,Ｓ!$A$33:$E$65,5,FALSE)</f>
        <v>（常盤平）</v>
      </c>
      <c r="T118" s="640"/>
    </row>
    <row r="119" spans="1:22" ht="11.25" customHeight="1" thickTop="1" x14ac:dyDescent="0.15">
      <c r="A119" s="512"/>
      <c r="B119" s="513"/>
      <c r="C119" s="508"/>
      <c r="D119" s="502"/>
      <c r="E119" s="18"/>
      <c r="I119" s="22"/>
      <c r="J119" s="687"/>
      <c r="K119" s="688"/>
      <c r="O119" s="625"/>
      <c r="P119" s="625"/>
      <c r="Q119" s="502"/>
      <c r="R119" s="515"/>
      <c r="S119" s="516"/>
      <c r="T119" s="640"/>
    </row>
    <row r="120" spans="1:22" ht="11.25" customHeight="1" x14ac:dyDescent="0.15">
      <c r="G120" s="501" t="str">
        <f>女子Ｓ!M50</f>
        <v>矢崎　月子</v>
      </c>
      <c r="H120" s="501"/>
      <c r="I120" s="501"/>
      <c r="J120" s="501"/>
      <c r="K120" s="501" t="str">
        <f>女子Ｓ!U50</f>
        <v>瀬下　瑠花</v>
      </c>
      <c r="L120" s="501"/>
      <c r="M120" s="501"/>
      <c r="N120" s="501"/>
    </row>
    <row r="121" spans="1:22" ht="13.5" customHeight="1" x14ac:dyDescent="0.15">
      <c r="E121" s="506" t="s">
        <v>9</v>
      </c>
      <c r="F121" s="506"/>
      <c r="G121" s="506"/>
      <c r="H121" s="506"/>
      <c r="I121" s="506"/>
      <c r="J121" s="506"/>
      <c r="K121" s="506"/>
      <c r="L121" s="506"/>
      <c r="M121" s="506"/>
      <c r="N121" s="506"/>
      <c r="O121" s="506"/>
      <c r="P121" s="506"/>
    </row>
    <row r="122" spans="1:22" ht="11.25" customHeight="1" thickBot="1" x14ac:dyDescent="0.2">
      <c r="A122" s="512" t="s">
        <v>545</v>
      </c>
      <c r="B122" s="513" t="str">
        <f>VLOOKUP(D122,Ｄ!$A$3:$E$30,4,FALSE)</f>
        <v>山﨑・菅谷</v>
      </c>
      <c r="C122" s="508" t="str">
        <f>VLOOKUP(D122,Ｄ!$A$3:$E$30,5,FALSE)</f>
        <v>（桜台）</v>
      </c>
      <c r="D122" s="502">
        <v>1</v>
      </c>
      <c r="E122" s="317"/>
      <c r="F122" s="317"/>
      <c r="O122" s="28"/>
      <c r="P122" s="28"/>
      <c r="Q122" s="502">
        <v>13</v>
      </c>
      <c r="R122" s="513" t="str">
        <f>VLOOKUP(Q122,Ｄ!$A$3:$E$30,4,FALSE)</f>
        <v>吉田・末廣</v>
      </c>
      <c r="S122" s="508" t="str">
        <f>VLOOKUP(Q122,Ｄ!$A$3:$E$30,5,FALSE)</f>
        <v>（松ヶ丘）</v>
      </c>
      <c r="T122" s="512" t="s">
        <v>540</v>
      </c>
    </row>
    <row r="123" spans="1:22" ht="11.25" customHeight="1" thickTop="1" thickBot="1" x14ac:dyDescent="0.2">
      <c r="A123" s="512"/>
      <c r="B123" s="513"/>
      <c r="C123" s="508"/>
      <c r="D123" s="502"/>
      <c r="E123" s="157"/>
      <c r="F123" s="157"/>
      <c r="G123" s="646">
        <f>男子Ｄ!C32</f>
        <v>2</v>
      </c>
      <c r="H123" s="159"/>
      <c r="I123" s="159"/>
      <c r="L123" s="140"/>
      <c r="M123" s="140"/>
      <c r="N123" s="226">
        <f>男子Ｄ!C44</f>
        <v>2</v>
      </c>
      <c r="O123" s="314"/>
      <c r="P123" s="220"/>
      <c r="Q123" s="502"/>
      <c r="R123" s="513"/>
      <c r="S123" s="508"/>
      <c r="T123" s="512"/>
    </row>
    <row r="124" spans="1:22" ht="11.25" customHeight="1" thickTop="1" x14ac:dyDescent="0.15">
      <c r="A124" s="496"/>
      <c r="B124" s="497" t="str">
        <f>VLOOKUP(D124,Ｄ!$A$3:$E$30,4,FALSE)</f>
        <v>阿部・濱野</v>
      </c>
      <c r="C124" s="498" t="str">
        <f>VLOOKUP(D124,Ｄ!$A$3:$E$30,5,FALSE)</f>
        <v>（貝塚）</v>
      </c>
      <c r="D124" s="502">
        <v>2</v>
      </c>
      <c r="E124" s="159"/>
      <c r="F124" s="160"/>
      <c r="G124" s="657"/>
      <c r="H124" s="159">
        <f>男子Ｄ!N5</f>
        <v>2</v>
      </c>
      <c r="I124" s="159"/>
      <c r="L124" s="140"/>
      <c r="M124" s="326">
        <f>男子Ｄ!N11</f>
        <v>2</v>
      </c>
      <c r="N124" s="140"/>
      <c r="O124" s="143"/>
      <c r="P124" s="140"/>
      <c r="Q124" s="502">
        <v>14</v>
      </c>
      <c r="R124" s="497" t="str">
        <f>VLOOKUP(Q124,Ｄ!$A$3:$E$30,4,FALSE)</f>
        <v>小山・松本</v>
      </c>
      <c r="S124" s="498" t="str">
        <f>VLOOKUP(Q124,Ｄ!$A$3:$E$30,5,FALSE)</f>
        <v>（八街南）</v>
      </c>
      <c r="T124" s="496"/>
    </row>
    <row r="125" spans="1:22" ht="11.25" customHeight="1" thickBot="1" x14ac:dyDescent="0.2">
      <c r="A125" s="496"/>
      <c r="B125" s="497"/>
      <c r="C125" s="498"/>
      <c r="D125" s="502"/>
      <c r="E125" s="158"/>
      <c r="F125" s="282">
        <f>男子Ｄ!C5</f>
        <v>0</v>
      </c>
      <c r="G125" s="343">
        <f>男子Ｄ!I32</f>
        <v>1</v>
      </c>
      <c r="H125" s="159"/>
      <c r="I125" s="159"/>
      <c r="L125" s="140"/>
      <c r="M125" s="326"/>
      <c r="N125" s="140">
        <f>男子Ｄ!I44</f>
        <v>0</v>
      </c>
      <c r="O125" s="143">
        <f>男子Ｄ!C17</f>
        <v>0</v>
      </c>
      <c r="P125" s="141"/>
      <c r="Q125" s="502"/>
      <c r="R125" s="497"/>
      <c r="S125" s="498"/>
      <c r="T125" s="496"/>
    </row>
    <row r="126" spans="1:22" ht="11.25" customHeight="1" thickTop="1" thickBot="1" x14ac:dyDescent="0.2">
      <c r="A126" s="496"/>
      <c r="B126" s="497" t="str">
        <f>VLOOKUP(D126,Ｄ!$A$3:$E$30,4,FALSE)</f>
        <v>吉野・西本</v>
      </c>
      <c r="C126" s="498" t="str">
        <f>VLOOKUP(D126,Ｄ!$A$3:$E$30,5,FALSE)</f>
        <v>（大網）</v>
      </c>
      <c r="D126" s="502">
        <v>3</v>
      </c>
      <c r="E126" s="159"/>
      <c r="F126" s="620">
        <f>男子Ｄ!I5</f>
        <v>2</v>
      </c>
      <c r="G126" s="343"/>
      <c r="H126" s="159"/>
      <c r="I126" s="159"/>
      <c r="L126" s="140"/>
      <c r="M126" s="326"/>
      <c r="N126" s="140"/>
      <c r="O126" s="220">
        <f>男子Ｄ!I17</f>
        <v>2</v>
      </c>
      <c r="P126" s="321"/>
      <c r="Q126" s="502">
        <v>15</v>
      </c>
      <c r="R126" s="497" t="str">
        <f>VLOOKUP(Q126,Ｄ!$A$3:$E$30,4,FALSE)</f>
        <v>加藤・高島</v>
      </c>
      <c r="S126" s="498" t="str">
        <f>VLOOKUP(Q126,Ｄ!$A$3:$E$30,5,FALSE)</f>
        <v>（辰巳台）</v>
      </c>
      <c r="T126" s="496"/>
    </row>
    <row r="127" spans="1:22" ht="11.25" customHeight="1" thickTop="1" thickBot="1" x14ac:dyDescent="0.2">
      <c r="A127" s="496"/>
      <c r="B127" s="497"/>
      <c r="C127" s="498"/>
      <c r="D127" s="502"/>
      <c r="E127" s="278"/>
      <c r="F127" s="159"/>
      <c r="G127" s="343"/>
      <c r="H127" s="276"/>
      <c r="I127" s="276"/>
      <c r="L127" s="226"/>
      <c r="M127" s="319"/>
      <c r="N127" s="140"/>
      <c r="O127" s="140"/>
      <c r="P127" s="172"/>
      <c r="Q127" s="502"/>
      <c r="R127" s="497"/>
      <c r="S127" s="498"/>
      <c r="T127" s="496"/>
    </row>
    <row r="128" spans="1:22" ht="11.25" customHeight="1" thickTop="1" thickBot="1" x14ac:dyDescent="0.2">
      <c r="A128" s="496"/>
      <c r="B128" s="497" t="str">
        <f>VLOOKUP(D128,Ｄ!$A$3:$E$30,4,FALSE)</f>
        <v>横沢・稲井</v>
      </c>
      <c r="C128" s="498" t="str">
        <f>VLOOKUP(D128,Ｄ!$A$3:$E$30,5,FALSE)</f>
        <v>（海神）</v>
      </c>
      <c r="D128" s="502">
        <v>4</v>
      </c>
      <c r="E128" s="162"/>
      <c r="F128" s="159"/>
      <c r="G128" s="160"/>
      <c r="H128" s="159"/>
      <c r="I128" s="621"/>
      <c r="J128" s="135">
        <f>男子Ｄ!N20</f>
        <v>2</v>
      </c>
      <c r="K128" s="178">
        <f>男子Ｄ!N23</f>
        <v>0</v>
      </c>
      <c r="L128" s="140"/>
      <c r="M128" s="250"/>
      <c r="N128" s="140"/>
      <c r="O128" s="140"/>
      <c r="P128" s="173"/>
      <c r="Q128" s="502">
        <v>16</v>
      </c>
      <c r="R128" s="497" t="str">
        <f>VLOOKUP(Q128,Ｄ!$A$3:$E$30,4,FALSE)</f>
        <v>佐々木・菅野</v>
      </c>
      <c r="S128" s="498" t="str">
        <f>VLOOKUP(Q128,Ｄ!$A$3:$E$30,5,FALSE)</f>
        <v>（海神）</v>
      </c>
      <c r="T128" s="496"/>
      <c r="V128" s="145"/>
    </row>
    <row r="129" spans="1:22" ht="11.25" customHeight="1" thickTop="1" thickBot="1" x14ac:dyDescent="0.2">
      <c r="A129" s="496"/>
      <c r="B129" s="497"/>
      <c r="C129" s="498"/>
      <c r="D129" s="502"/>
      <c r="E129" s="138" t="s">
        <v>537</v>
      </c>
      <c r="F129" s="613">
        <f>男子Ｄ!C8</f>
        <v>1</v>
      </c>
      <c r="G129" s="160"/>
      <c r="H129" s="159"/>
      <c r="I129" s="343"/>
      <c r="K129" s="42"/>
      <c r="L129" s="140"/>
      <c r="M129" s="178"/>
      <c r="N129" s="140"/>
      <c r="O129" s="140">
        <f>男子Ｄ!C20</f>
        <v>2</v>
      </c>
      <c r="P129" s="314"/>
      <c r="Q129" s="502"/>
      <c r="R129" s="497"/>
      <c r="S129" s="498"/>
      <c r="T129" s="496"/>
    </row>
    <row r="130" spans="1:22" ht="11.25" customHeight="1" thickTop="1" thickBot="1" x14ac:dyDescent="0.2">
      <c r="A130" s="496"/>
      <c r="B130" s="497" t="str">
        <f>VLOOKUP(D130,Ｄ!$A$3:$E$30,4,FALSE)</f>
        <v>川俣・丸吉</v>
      </c>
      <c r="C130" s="498" t="str">
        <f>VLOOKUP(D130,Ｄ!$A$3:$E$30,5,FALSE)</f>
        <v>（辰巳台）</v>
      </c>
      <c r="D130" s="502">
        <v>5</v>
      </c>
      <c r="E130" s="276"/>
      <c r="F130" s="614">
        <f>男子Ｄ!I8</f>
        <v>0</v>
      </c>
      <c r="G130" s="160">
        <f>男子Ｄ!C35</f>
        <v>0</v>
      </c>
      <c r="H130" s="159"/>
      <c r="I130" s="343"/>
      <c r="K130" s="42"/>
      <c r="L130" s="140"/>
      <c r="M130" s="178"/>
      <c r="N130" s="469">
        <f>男子Ｄ!C47</f>
        <v>0</v>
      </c>
      <c r="O130" s="250">
        <f>男子Ｄ!I20</f>
        <v>1</v>
      </c>
      <c r="P130" s="142"/>
      <c r="Q130" s="502">
        <v>17</v>
      </c>
      <c r="R130" s="497" t="str">
        <f>VLOOKUP(Q130,Ｄ!$A$3:$E$30,4,FALSE)</f>
        <v>瀬古・垣生</v>
      </c>
      <c r="S130" s="498" t="str">
        <f>VLOOKUP(Q130,Ｄ!$A$3:$E$30,5,FALSE)</f>
        <v>（松戸四）</v>
      </c>
      <c r="T130" s="496"/>
    </row>
    <row r="131" spans="1:22" ht="11.25" customHeight="1" thickTop="1" thickBot="1" x14ac:dyDescent="0.2">
      <c r="A131" s="496"/>
      <c r="B131" s="497"/>
      <c r="C131" s="498"/>
      <c r="D131" s="502"/>
      <c r="E131" s="159"/>
      <c r="F131" s="160"/>
      <c r="G131" s="160"/>
      <c r="H131" s="159">
        <f>男子Ｄ!T5</f>
        <v>1</v>
      </c>
      <c r="I131" s="343"/>
      <c r="K131" s="42"/>
      <c r="L131" s="140"/>
      <c r="M131" s="178">
        <f>男子Ｄ!T11</f>
        <v>0</v>
      </c>
      <c r="N131" s="223"/>
      <c r="O131" s="140"/>
      <c r="P131" s="140"/>
      <c r="Q131" s="502"/>
      <c r="R131" s="497"/>
      <c r="S131" s="498"/>
      <c r="T131" s="496"/>
    </row>
    <row r="132" spans="1:22" ht="11.25" customHeight="1" thickTop="1" thickBot="1" x14ac:dyDescent="0.2">
      <c r="A132" s="640"/>
      <c r="B132" s="515" t="str">
        <f>VLOOKUP(D132,Ｄ!$A$3:$E$30,4,FALSE)</f>
        <v>前田・湯浅</v>
      </c>
      <c r="C132" s="516" t="str">
        <f>VLOOKUP(D132,Ｄ!$A$3:$E$30,5,FALSE)</f>
        <v>（松戸四）</v>
      </c>
      <c r="D132" s="502">
        <v>6</v>
      </c>
      <c r="E132" s="276"/>
      <c r="F132" s="275"/>
      <c r="G132" s="620">
        <f>男子Ｄ!I35</f>
        <v>2</v>
      </c>
      <c r="H132" s="159"/>
      <c r="I132" s="343"/>
      <c r="K132" s="42"/>
      <c r="L132" s="140"/>
      <c r="M132" s="140"/>
      <c r="N132" s="140">
        <f>男子Ｄ!I47</f>
        <v>2</v>
      </c>
      <c r="O132" s="321"/>
      <c r="P132" s="226"/>
      <c r="Q132" s="502">
        <v>18</v>
      </c>
      <c r="R132" s="515" t="str">
        <f>VLOOKUP(Q132,Ｄ!$A$3:$E$30,4,FALSE)</f>
        <v>青木・岡本</v>
      </c>
      <c r="S132" s="516" t="str">
        <f>VLOOKUP(Q132,Ｄ!$A$3:$E$30,5,FALSE)</f>
        <v>（幸町第二）</v>
      </c>
      <c r="T132" s="640"/>
      <c r="V132" s="6"/>
    </row>
    <row r="133" spans="1:22" ht="11.25" customHeight="1" thickTop="1" x14ac:dyDescent="0.15">
      <c r="A133" s="640"/>
      <c r="B133" s="515"/>
      <c r="C133" s="516"/>
      <c r="D133" s="502"/>
      <c r="E133" s="157"/>
      <c r="F133" s="157"/>
      <c r="H133" s="163"/>
      <c r="I133" s="671"/>
      <c r="J133" s="534">
        <f>男子Ｄ!N29</f>
        <v>0</v>
      </c>
      <c r="K133" s="521">
        <f>男子Ｄ!T29</f>
        <v>2</v>
      </c>
      <c r="L133" s="175"/>
      <c r="M133" s="175"/>
      <c r="N133" s="140"/>
      <c r="O133" s="172"/>
      <c r="P133" s="172"/>
      <c r="Q133" s="502"/>
      <c r="R133" s="515"/>
      <c r="S133" s="516"/>
      <c r="T133" s="640"/>
    </row>
    <row r="134" spans="1:22" ht="11.25" customHeight="1" thickBot="1" x14ac:dyDescent="0.2">
      <c r="A134" s="496"/>
      <c r="B134" s="497"/>
      <c r="C134" s="498"/>
      <c r="D134" s="502"/>
      <c r="E134" s="159"/>
      <c r="F134" s="159"/>
      <c r="G134" s="159"/>
      <c r="H134" s="163"/>
      <c r="I134" s="671"/>
      <c r="J134" s="534"/>
      <c r="K134" s="681"/>
      <c r="L134" s="175"/>
      <c r="M134" s="175"/>
      <c r="N134" s="140"/>
      <c r="O134" s="140"/>
      <c r="P134" s="140"/>
      <c r="Q134" s="502"/>
      <c r="R134" s="496"/>
      <c r="S134" s="503"/>
      <c r="T134" s="418"/>
    </row>
    <row r="135" spans="1:22" ht="11.25" customHeight="1" thickTop="1" x14ac:dyDescent="0.15">
      <c r="A135" s="496"/>
      <c r="B135" s="497"/>
      <c r="C135" s="498"/>
      <c r="D135" s="502"/>
      <c r="E135" s="159"/>
      <c r="F135" s="159"/>
      <c r="G135" s="159"/>
      <c r="H135" s="163"/>
      <c r="I135" s="170"/>
      <c r="J135" s="453"/>
      <c r="K135" s="452"/>
      <c r="L135" s="175"/>
      <c r="M135" s="175"/>
      <c r="N135" s="140"/>
      <c r="O135" s="140"/>
      <c r="P135" s="140"/>
      <c r="Q135" s="502"/>
      <c r="R135" s="496"/>
      <c r="S135" s="503"/>
      <c r="T135" s="418"/>
    </row>
    <row r="136" spans="1:22" ht="11.25" customHeight="1" thickBot="1" x14ac:dyDescent="0.2">
      <c r="A136" s="640"/>
      <c r="B136" s="515" t="str">
        <f>VLOOKUP(D136,Ｄ!$A$3:$E$30,4,FALSE)</f>
        <v>湯浅・相葉</v>
      </c>
      <c r="C136" s="516" t="str">
        <f>VLOOKUP(D136,Ｄ!$A$3:$E$30,5,FALSE)</f>
        <v>（蘇我）</v>
      </c>
      <c r="D136" s="502">
        <v>7</v>
      </c>
      <c r="E136" s="162"/>
      <c r="F136" s="162"/>
      <c r="G136" s="159"/>
      <c r="H136" s="164"/>
      <c r="I136" s="171"/>
      <c r="J136" s="1"/>
      <c r="K136" s="672"/>
      <c r="L136" s="176"/>
      <c r="M136" s="176"/>
      <c r="N136" s="177"/>
      <c r="O136" s="226"/>
      <c r="P136" s="226"/>
      <c r="Q136" s="502">
        <v>19</v>
      </c>
      <c r="R136" s="515" t="str">
        <f>VLOOKUP(Q136,Ｄ!$A$3:$E$30,4,FALSE)</f>
        <v>高屋・高橋</v>
      </c>
      <c r="S136" s="516" t="str">
        <f>VLOOKUP(Q136,Ｄ!$A$3:$E$30,5,FALSE)</f>
        <v>（桜台）</v>
      </c>
      <c r="T136" s="640"/>
    </row>
    <row r="137" spans="1:22" ht="11.25" customHeight="1" thickTop="1" thickBot="1" x14ac:dyDescent="0.2">
      <c r="A137" s="640"/>
      <c r="B137" s="515"/>
      <c r="C137" s="516"/>
      <c r="D137" s="502"/>
      <c r="E137" s="278"/>
      <c r="F137" s="621"/>
      <c r="G137" s="283">
        <f>男子Ｄ!C38</f>
        <v>2</v>
      </c>
      <c r="H137" s="159"/>
      <c r="I137" s="160"/>
      <c r="J137" s="17"/>
      <c r="K137" s="328"/>
      <c r="L137" s="140"/>
      <c r="M137" s="140"/>
      <c r="N137" s="226">
        <f>男子Ｄ!C50</f>
        <v>2</v>
      </c>
      <c r="O137" s="314"/>
      <c r="P137" s="140"/>
      <c r="Q137" s="502"/>
      <c r="R137" s="515"/>
      <c r="S137" s="516"/>
      <c r="T137" s="640"/>
    </row>
    <row r="138" spans="1:22" ht="11.25" customHeight="1" thickTop="1" thickBot="1" x14ac:dyDescent="0.2">
      <c r="A138" s="496"/>
      <c r="B138" s="497" t="str">
        <f>VLOOKUP(D138,Ｄ!$A$3:$E$30,4,FALSE)</f>
        <v>本田・藤平</v>
      </c>
      <c r="C138" s="498" t="str">
        <f>VLOOKUP(D138,Ｄ!$A$3:$E$30,5,FALSE)</f>
        <v>（四街道北）</v>
      </c>
      <c r="D138" s="502">
        <v>8</v>
      </c>
      <c r="E138" s="159"/>
      <c r="F138" s="160"/>
      <c r="G138" s="289"/>
      <c r="H138" s="159">
        <f>男子Ｄ!N8</f>
        <v>0</v>
      </c>
      <c r="I138" s="160"/>
      <c r="J138" s="17"/>
      <c r="K138" s="328"/>
      <c r="L138" s="140"/>
      <c r="M138" s="140">
        <f>男子Ｄ!N14</f>
        <v>0</v>
      </c>
      <c r="N138" s="143"/>
      <c r="O138" s="143"/>
      <c r="P138" s="173"/>
      <c r="Q138" s="502">
        <v>20</v>
      </c>
      <c r="R138" s="497" t="str">
        <f>VLOOKUP(Q138,Ｄ!$A$3:$E$30,4,FALSE)</f>
        <v>鳥居・小林</v>
      </c>
      <c r="S138" s="498" t="str">
        <f>VLOOKUP(Q138,Ｄ!$A$3:$E$30,5,FALSE)</f>
        <v>（富津）</v>
      </c>
      <c r="T138" s="496"/>
    </row>
    <row r="139" spans="1:22" ht="11.25" customHeight="1" thickTop="1" thickBot="1" x14ac:dyDescent="0.2">
      <c r="A139" s="496"/>
      <c r="B139" s="497"/>
      <c r="C139" s="498"/>
      <c r="D139" s="502"/>
      <c r="E139" s="158"/>
      <c r="F139" s="160">
        <f>男子Ｄ!C11</f>
        <v>1</v>
      </c>
      <c r="G139" s="160">
        <f>男子Ｄ!I38</f>
        <v>0</v>
      </c>
      <c r="H139" s="159"/>
      <c r="I139" s="160"/>
      <c r="J139" s="17"/>
      <c r="K139" s="328"/>
      <c r="L139" s="140"/>
      <c r="M139" s="140"/>
      <c r="N139" s="143">
        <f>男子Ｄ!I50</f>
        <v>0</v>
      </c>
      <c r="O139" s="277">
        <f>男子Ｄ!C23</f>
        <v>2</v>
      </c>
      <c r="P139" s="314"/>
      <c r="Q139" s="502"/>
      <c r="R139" s="497"/>
      <c r="S139" s="498"/>
      <c r="T139" s="496"/>
    </row>
    <row r="140" spans="1:22" ht="11.25" customHeight="1" thickTop="1" thickBot="1" x14ac:dyDescent="0.2">
      <c r="A140" s="496"/>
      <c r="B140" s="497" t="str">
        <f>VLOOKUP(D140,Ｄ!$A$3:$E$30,4,FALSE)</f>
        <v>土屋・横田</v>
      </c>
      <c r="C140" s="498" t="str">
        <f>VLOOKUP(D140,Ｄ!$A$3:$E$30,5,FALSE)</f>
        <v>（八日市場一）</v>
      </c>
      <c r="D140" s="502">
        <v>9</v>
      </c>
      <c r="E140" s="275"/>
      <c r="F140" s="620">
        <f>男子Ｄ!I11</f>
        <v>2</v>
      </c>
      <c r="G140" s="160"/>
      <c r="H140" s="159"/>
      <c r="I140" s="160"/>
      <c r="J140" s="17"/>
      <c r="K140" s="328"/>
      <c r="L140" s="140"/>
      <c r="M140" s="140"/>
      <c r="N140" s="143"/>
      <c r="O140" s="140">
        <f>男子Ｄ!I23</f>
        <v>1</v>
      </c>
      <c r="P140" s="142"/>
      <c r="Q140" s="502">
        <v>21</v>
      </c>
      <c r="R140" s="497" t="str">
        <f>VLOOKUP(Q140,Ｄ!$A$3:$E$30,4,FALSE)</f>
        <v>室伏・村上</v>
      </c>
      <c r="S140" s="498" t="str">
        <f>VLOOKUP(Q140,Ｄ!$A$3:$E$30,5,FALSE)</f>
        <v>（鎌ヶ谷四）</v>
      </c>
      <c r="T140" s="496"/>
    </row>
    <row r="141" spans="1:22" ht="11.25" customHeight="1" thickTop="1" thickBot="1" x14ac:dyDescent="0.2">
      <c r="A141" s="496"/>
      <c r="B141" s="497"/>
      <c r="C141" s="498"/>
      <c r="D141" s="502"/>
      <c r="E141" s="157"/>
      <c r="F141" s="159"/>
      <c r="G141" s="160"/>
      <c r="H141" s="276"/>
      <c r="I141" s="275"/>
      <c r="J141" s="135">
        <f>男子Ｄ!T20</f>
        <v>0</v>
      </c>
      <c r="K141" s="326">
        <f>男子Ｄ!T23</f>
        <v>2</v>
      </c>
      <c r="L141" s="226"/>
      <c r="M141" s="227"/>
      <c r="N141" s="143"/>
      <c r="O141" s="140"/>
      <c r="P141" s="140"/>
      <c r="Q141" s="502"/>
      <c r="R141" s="497"/>
      <c r="S141" s="498"/>
      <c r="T141" s="496"/>
    </row>
    <row r="142" spans="1:22" ht="11.25" customHeight="1" thickTop="1" thickBot="1" x14ac:dyDescent="0.2">
      <c r="A142" s="496"/>
      <c r="B142" s="497" t="str">
        <f>VLOOKUP(D142,Ｄ!$A$3:$E$30,4,FALSE)</f>
        <v>江野澤・大森</v>
      </c>
      <c r="C142" s="498" t="str">
        <f>VLOOKUP(D142,Ｄ!$A$3:$E$30,5,FALSE)</f>
        <v>（富津）</v>
      </c>
      <c r="D142" s="502">
        <v>10</v>
      </c>
      <c r="E142" s="159"/>
      <c r="F142" s="159"/>
      <c r="G142" s="343"/>
      <c r="H142" s="159"/>
      <c r="I142" s="159"/>
      <c r="J142" s="17"/>
      <c r="K142" s="14"/>
      <c r="L142" s="140"/>
      <c r="M142" s="324"/>
      <c r="N142" s="140"/>
      <c r="O142" s="140"/>
      <c r="P142" s="140"/>
      <c r="Q142" s="502">
        <v>22</v>
      </c>
      <c r="R142" s="497" t="str">
        <f>VLOOKUP(Q142,Ｄ!$A$3:$E$30,4,FALSE)</f>
        <v>鹿島・小林</v>
      </c>
      <c r="S142" s="498" t="str">
        <f>VLOOKUP(Q142,Ｄ!$A$3:$E$30,5,FALSE)</f>
        <v>（昭和学院）</v>
      </c>
      <c r="T142" s="496"/>
    </row>
    <row r="143" spans="1:22" ht="11.25" customHeight="1" thickTop="1" thickBot="1" x14ac:dyDescent="0.2">
      <c r="A143" s="496"/>
      <c r="B143" s="497"/>
      <c r="C143" s="498"/>
      <c r="D143" s="502"/>
      <c r="E143" s="157"/>
      <c r="F143" s="283">
        <f>男子Ｄ!C14</f>
        <v>0</v>
      </c>
      <c r="G143" s="343"/>
      <c r="H143" s="159"/>
      <c r="I143" s="159"/>
      <c r="J143" s="17"/>
      <c r="K143" s="14"/>
      <c r="L143" s="140"/>
      <c r="M143" s="326"/>
      <c r="N143" s="140"/>
      <c r="O143" s="140">
        <f>男子Ｄ!C26</f>
        <v>2</v>
      </c>
      <c r="P143" s="314"/>
      <c r="Q143" s="502"/>
      <c r="R143" s="497"/>
      <c r="S143" s="498"/>
      <c r="T143" s="496"/>
    </row>
    <row r="144" spans="1:22" ht="11.25" customHeight="1" thickTop="1" thickBot="1" x14ac:dyDescent="0.2">
      <c r="A144" s="496"/>
      <c r="B144" s="497" t="str">
        <f>VLOOKUP(D144,Ｄ!$A$3:$E$30,4,FALSE)</f>
        <v>森田・山﨑</v>
      </c>
      <c r="C144" s="498" t="str">
        <f>VLOOKUP(D144,Ｄ!$A$3:$E$30,5,FALSE)</f>
        <v>（西武台千葉）</v>
      </c>
      <c r="D144" s="502">
        <v>11</v>
      </c>
      <c r="E144" s="275"/>
      <c r="F144" s="623">
        <f>男子Ｄ!I14</f>
        <v>2</v>
      </c>
      <c r="G144" s="343">
        <f>男子Ｄ!C41</f>
        <v>0</v>
      </c>
      <c r="H144" s="159"/>
      <c r="I144" s="159"/>
      <c r="J144" s="144" t="s">
        <v>79</v>
      </c>
      <c r="L144" s="140"/>
      <c r="M144" s="326"/>
      <c r="N144" s="178">
        <f>男子Ｄ!C53</f>
        <v>0</v>
      </c>
      <c r="O144" s="279">
        <f>男子Ｄ!I26</f>
        <v>0</v>
      </c>
      <c r="P144" s="142"/>
      <c r="Q144" s="502">
        <v>23</v>
      </c>
      <c r="R144" s="497" t="str">
        <f>VLOOKUP(Q144,Ｄ!$A$3:$E$30,4,FALSE)</f>
        <v>佐藤・渡辺</v>
      </c>
      <c r="S144" s="498" t="str">
        <f>VLOOKUP(Q144,Ｄ!$A$3:$E$30,5,FALSE)</f>
        <v>（茂原南）</v>
      </c>
      <c r="T144" s="496"/>
    </row>
    <row r="145" spans="1:20" ht="11.25" customHeight="1" thickTop="1" thickBot="1" x14ac:dyDescent="0.2">
      <c r="A145" s="496"/>
      <c r="B145" s="497"/>
      <c r="C145" s="498"/>
      <c r="D145" s="502"/>
      <c r="E145" s="157"/>
      <c r="F145" s="160"/>
      <c r="G145" s="624"/>
      <c r="H145" s="159">
        <f>男子Ｄ!T8</f>
        <v>2</v>
      </c>
      <c r="I145" s="159"/>
      <c r="J145" s="676">
        <f>男子Ｄ!N35</f>
        <v>0</v>
      </c>
      <c r="K145" s="677">
        <f>男子Ｄ!T35</f>
        <v>0</v>
      </c>
      <c r="L145" s="140"/>
      <c r="M145" s="326">
        <f>男子Ｄ!T14</f>
        <v>2</v>
      </c>
      <c r="N145" s="227"/>
      <c r="O145" s="140"/>
      <c r="P145" s="172"/>
      <c r="Q145" s="502"/>
      <c r="R145" s="497"/>
      <c r="S145" s="498"/>
      <c r="T145" s="496"/>
    </row>
    <row r="146" spans="1:20" ht="11.25" customHeight="1" thickTop="1" thickBot="1" x14ac:dyDescent="0.2">
      <c r="A146" s="512" t="s">
        <v>541</v>
      </c>
      <c r="B146" s="513" t="str">
        <f>VLOOKUP(D146,Ｄ!$A$3:$E$30,4,FALSE)</f>
        <v>石毛・佐藤</v>
      </c>
      <c r="C146" s="508" t="str">
        <f>VLOOKUP(D146,Ｄ!$A$3:$E$30,5,FALSE)</f>
        <v>（蘇我）</v>
      </c>
      <c r="D146" s="502">
        <v>12</v>
      </c>
      <c r="E146" s="276"/>
      <c r="F146" s="624"/>
      <c r="G146" s="280">
        <f>男子Ｄ!I41</f>
        <v>2</v>
      </c>
      <c r="H146" s="159"/>
      <c r="I146" s="159"/>
      <c r="J146" s="678" t="s">
        <v>543</v>
      </c>
      <c r="K146" s="686"/>
      <c r="L146" s="140"/>
      <c r="M146" s="140"/>
      <c r="N146" s="250">
        <f>男子Ｄ!I53</f>
        <v>2</v>
      </c>
      <c r="O146" s="321"/>
      <c r="P146" s="226"/>
      <c r="Q146" s="502">
        <v>24</v>
      </c>
      <c r="R146" s="513" t="str">
        <f>VLOOKUP(Q146,Ｄ!$A$3:$E$30,4,FALSE)</f>
        <v>関口・塩澤</v>
      </c>
      <c r="S146" s="508" t="str">
        <f>VLOOKUP(Q146,Ｄ!$A$3:$E$30,5,FALSE)</f>
        <v>（西武台千葉）</v>
      </c>
      <c r="T146" s="512" t="s">
        <v>544</v>
      </c>
    </row>
    <row r="147" spans="1:20" ht="11.25" customHeight="1" thickTop="1" x14ac:dyDescent="0.15">
      <c r="A147" s="512"/>
      <c r="B147" s="513"/>
      <c r="C147" s="508"/>
      <c r="D147" s="502"/>
      <c r="J147" s="687"/>
      <c r="K147" s="688"/>
      <c r="Q147" s="502"/>
      <c r="R147" s="513"/>
      <c r="S147" s="508"/>
      <c r="T147" s="512"/>
    </row>
    <row r="148" spans="1:20" ht="11.25" customHeight="1" x14ac:dyDescent="0.15">
      <c r="B148" s="13"/>
      <c r="C148" s="102"/>
      <c r="G148" s="501" t="str">
        <f>男子Ｄ!M35</f>
        <v>石毛・佐藤</v>
      </c>
      <c r="H148" s="501"/>
      <c r="I148" s="501"/>
      <c r="J148" s="501"/>
      <c r="K148" s="501" t="str">
        <f>男子Ｄ!U35</f>
        <v>吉田・末廣</v>
      </c>
      <c r="L148" s="501"/>
      <c r="M148" s="501"/>
      <c r="N148" s="501"/>
      <c r="Q148" s="4"/>
      <c r="R148" s="13"/>
      <c r="S148" s="102"/>
    </row>
    <row r="149" spans="1:20" ht="11.25" customHeight="1" x14ac:dyDescent="0.15">
      <c r="Q149" s="4"/>
    </row>
    <row r="150" spans="1:20" ht="11.25" customHeight="1" x14ac:dyDescent="0.15">
      <c r="Q150" s="4"/>
    </row>
    <row r="151" spans="1:20" ht="13.5" customHeight="1" x14ac:dyDescent="0.15">
      <c r="E151" s="506" t="s">
        <v>10</v>
      </c>
      <c r="F151" s="506"/>
      <c r="G151" s="506"/>
      <c r="H151" s="506"/>
      <c r="I151" s="506"/>
      <c r="J151" s="506"/>
      <c r="K151" s="506"/>
      <c r="L151" s="506"/>
      <c r="M151" s="506"/>
      <c r="N151" s="506"/>
      <c r="O151" s="506"/>
      <c r="P151" s="506"/>
    </row>
    <row r="152" spans="1:20" ht="11.25" customHeight="1" thickBot="1" x14ac:dyDescent="0.2">
      <c r="A152" s="512" t="s">
        <v>545</v>
      </c>
      <c r="B152" s="513" t="str">
        <f>VLOOKUP(D152,Ｄ!$A$33:$E$66,4,FALSE)</f>
        <v>有川(友)･小沼</v>
      </c>
      <c r="C152" s="508" t="str">
        <f>VLOOKUP(D152,Ｄ!$A$33:$E$66,5,FALSE)</f>
        <v>（西武台千葉）</v>
      </c>
      <c r="D152" s="502">
        <v>1</v>
      </c>
      <c r="E152" s="317"/>
      <c r="F152" s="317"/>
      <c r="O152" s="325"/>
      <c r="P152" s="325"/>
      <c r="Q152" s="502">
        <v>16</v>
      </c>
      <c r="R152" s="513" t="str">
        <f>VLOOKUP(Q152,Ｄ!$A$33:$E$66,4,FALSE)</f>
        <v>久松・遠山</v>
      </c>
      <c r="S152" s="508" t="str">
        <f>VLOOKUP(Q152,Ｄ!$A$33:$E$66,5,FALSE)</f>
        <v>（松戸四）</v>
      </c>
      <c r="T152" s="512" t="s">
        <v>544</v>
      </c>
    </row>
    <row r="153" spans="1:20" ht="11.25" customHeight="1" thickTop="1" x14ac:dyDescent="0.15">
      <c r="A153" s="512"/>
      <c r="B153" s="513"/>
      <c r="C153" s="508"/>
      <c r="D153" s="502"/>
      <c r="E153" s="159"/>
      <c r="F153" s="633"/>
      <c r="G153" s="159">
        <f>女子Ｄ!C47</f>
        <v>2</v>
      </c>
      <c r="H153" s="159"/>
      <c r="I153" s="159"/>
      <c r="L153" s="140"/>
      <c r="M153" s="140"/>
      <c r="N153" s="326">
        <f>女子Ｄ!N5</f>
        <v>2</v>
      </c>
      <c r="O153" s="140"/>
      <c r="P153" s="140"/>
      <c r="Q153" s="502"/>
      <c r="R153" s="513"/>
      <c r="S153" s="508"/>
      <c r="T153" s="512"/>
    </row>
    <row r="154" spans="1:20" ht="11.25" customHeight="1" thickBot="1" x14ac:dyDescent="0.2">
      <c r="A154" s="496"/>
      <c r="B154" s="497"/>
      <c r="C154" s="498"/>
      <c r="D154" s="502"/>
      <c r="E154" s="159"/>
      <c r="F154" s="343"/>
      <c r="G154" s="276"/>
      <c r="H154" s="159"/>
      <c r="I154" s="159"/>
      <c r="L154" s="140"/>
      <c r="M154" s="140"/>
      <c r="N154" s="635"/>
      <c r="O154" s="140"/>
      <c r="P154" s="140"/>
      <c r="Q154" s="502"/>
      <c r="R154" s="497"/>
      <c r="S154" s="498"/>
      <c r="T154" s="496"/>
    </row>
    <row r="155" spans="1:20" ht="11.25" customHeight="1" thickTop="1" x14ac:dyDescent="0.15">
      <c r="A155" s="496"/>
      <c r="B155" s="497"/>
      <c r="C155" s="498"/>
      <c r="D155" s="502"/>
      <c r="E155" s="159"/>
      <c r="F155" s="160"/>
      <c r="G155" s="657"/>
      <c r="H155" s="159">
        <f>女子Ｄ!N20</f>
        <v>2</v>
      </c>
      <c r="I155" s="159"/>
      <c r="L155" s="140"/>
      <c r="M155" s="326">
        <f>女子Ｄ!N26</f>
        <v>2</v>
      </c>
      <c r="N155" s="178"/>
      <c r="O155" s="143"/>
      <c r="P155" s="140"/>
      <c r="Q155" s="502"/>
      <c r="R155" s="497"/>
      <c r="S155" s="498"/>
      <c r="T155" s="496"/>
    </row>
    <row r="156" spans="1:20" ht="11.25" customHeight="1" thickBot="1" x14ac:dyDescent="0.2">
      <c r="A156" s="496"/>
      <c r="B156" s="497" t="str">
        <f>VLOOKUP(D156,Ｄ!$A$33:$E$66,4,FALSE)</f>
        <v>小出・伊藤</v>
      </c>
      <c r="C156" s="498" t="str">
        <f>VLOOKUP(D156,Ｄ!$A$33:$E$66,5,FALSE)</f>
        <v>（辰巳台）</v>
      </c>
      <c r="D156" s="502">
        <v>2</v>
      </c>
      <c r="E156" s="159"/>
      <c r="F156" s="160"/>
      <c r="G156" s="658"/>
      <c r="H156" s="159"/>
      <c r="I156" s="159"/>
      <c r="L156" s="140"/>
      <c r="M156" s="659"/>
      <c r="N156" s="140"/>
      <c r="O156" s="143"/>
      <c r="P156" s="140"/>
      <c r="Q156" s="502">
        <v>17</v>
      </c>
      <c r="R156" s="497" t="str">
        <f>VLOOKUP(Q156,Ｄ!$A$33:$E$66,4,FALSE)</f>
        <v>大鷹・迎</v>
      </c>
      <c r="S156" s="498" t="str">
        <f>VLOOKUP(Q156,Ｄ!$A$33:$E$66,5,FALSE)</f>
        <v>（中原）</v>
      </c>
      <c r="T156" s="496"/>
    </row>
    <row r="157" spans="1:20" ht="11.25" customHeight="1" thickTop="1" thickBot="1" x14ac:dyDescent="0.2">
      <c r="A157" s="496"/>
      <c r="B157" s="497"/>
      <c r="C157" s="498"/>
      <c r="D157" s="502"/>
      <c r="E157" s="158"/>
      <c r="F157" s="282">
        <f>女子Ｄ!C5</f>
        <v>1</v>
      </c>
      <c r="G157" s="343">
        <f>女子Ｄ!I47</f>
        <v>0</v>
      </c>
      <c r="H157" s="159"/>
      <c r="I157" s="159"/>
      <c r="L157" s="140"/>
      <c r="M157" s="326"/>
      <c r="N157" s="140">
        <f>女子Ｄ!T5</f>
        <v>0</v>
      </c>
      <c r="O157" s="277">
        <f>女子Ｄ!C26</f>
        <v>2</v>
      </c>
      <c r="P157" s="314"/>
      <c r="Q157" s="502"/>
      <c r="R157" s="497"/>
      <c r="S157" s="498"/>
      <c r="T157" s="496"/>
    </row>
    <row r="158" spans="1:20" ht="11.25" customHeight="1" thickTop="1" thickBot="1" x14ac:dyDescent="0.2">
      <c r="A158" s="496"/>
      <c r="B158" s="497" t="str">
        <f>VLOOKUP(D158,Ｄ!$A$33:$E$66,4,FALSE)</f>
        <v>豊田・林</v>
      </c>
      <c r="C158" s="498" t="str">
        <f>VLOOKUP(D158,Ｄ!$A$33:$E$66,5,FALSE)</f>
        <v>（東金西）</v>
      </c>
      <c r="D158" s="502">
        <v>3</v>
      </c>
      <c r="E158" s="161"/>
      <c r="F158" s="620">
        <f>女子Ｄ!I5</f>
        <v>2</v>
      </c>
      <c r="G158" s="343"/>
      <c r="H158" s="276"/>
      <c r="I158" s="276"/>
      <c r="L158" s="226"/>
      <c r="M158" s="319"/>
      <c r="N158" s="140"/>
      <c r="O158" s="250">
        <f>女子Ｄ!I26</f>
        <v>0</v>
      </c>
      <c r="P158" s="142"/>
      <c r="Q158" s="502">
        <v>18</v>
      </c>
      <c r="R158" s="497" t="str">
        <f>VLOOKUP(Q158,Ｄ!$A$33:$E$66,4,FALSE)</f>
        <v>一ノ瀬・市川</v>
      </c>
      <c r="S158" s="498" t="str">
        <f>VLOOKUP(Q158,Ｄ!$A$33:$E$66,5,FALSE)</f>
        <v>（周西南）</v>
      </c>
      <c r="T158" s="496"/>
    </row>
    <row r="159" spans="1:20" ht="11.25" customHeight="1" thickTop="1" x14ac:dyDescent="0.15">
      <c r="A159" s="496"/>
      <c r="B159" s="497"/>
      <c r="C159" s="498"/>
      <c r="D159" s="502"/>
      <c r="E159" s="278"/>
      <c r="F159" s="159"/>
      <c r="G159" s="160"/>
      <c r="H159" s="284"/>
      <c r="I159" s="621"/>
      <c r="J159" s="135">
        <f>女子Ｄ!N35</f>
        <v>2</v>
      </c>
      <c r="K159" s="326">
        <f>女子Ｄ!N38</f>
        <v>2</v>
      </c>
      <c r="L159" s="140"/>
      <c r="M159" s="250"/>
      <c r="N159" s="140"/>
      <c r="O159" s="140"/>
      <c r="P159" s="172"/>
      <c r="Q159" s="502"/>
      <c r="R159" s="497"/>
      <c r="S159" s="498"/>
      <c r="T159" s="496"/>
    </row>
    <row r="160" spans="1:20" ht="11.25" customHeight="1" x14ac:dyDescent="0.15">
      <c r="A160" s="496"/>
      <c r="B160" s="497" t="str">
        <f>VLOOKUP(D160,Ｄ!$A$33:$E$66,4,FALSE)</f>
        <v>田中・橋本</v>
      </c>
      <c r="C160" s="498" t="str">
        <f>VLOOKUP(D160,Ｄ!$A$33:$E$66,5,FALSE)</f>
        <v>（新松戸南）</v>
      </c>
      <c r="D160" s="502">
        <v>4</v>
      </c>
      <c r="E160" s="159"/>
      <c r="F160" s="159"/>
      <c r="G160" s="160"/>
      <c r="H160" s="159"/>
      <c r="I160" s="343"/>
      <c r="K160" s="675"/>
      <c r="L160" s="140"/>
      <c r="M160" s="178"/>
      <c r="N160" s="140"/>
      <c r="O160" s="140"/>
      <c r="P160" s="140"/>
      <c r="Q160" s="502">
        <v>19</v>
      </c>
      <c r="R160" s="497" t="str">
        <f>VLOOKUP(Q160,Ｄ!$A$33:$E$66,4,FALSE)</f>
        <v>柴田・川島</v>
      </c>
      <c r="S160" s="498" t="str">
        <f>VLOOKUP(Q160,Ｄ!$A$33:$E$66,5,FALSE)</f>
        <v>（花園）</v>
      </c>
      <c r="T160" s="496"/>
    </row>
    <row r="161" spans="1:20" ht="11.25" customHeight="1" thickBot="1" x14ac:dyDescent="0.2">
      <c r="A161" s="496"/>
      <c r="B161" s="497"/>
      <c r="C161" s="498"/>
      <c r="D161" s="502"/>
      <c r="E161" s="158"/>
      <c r="F161" s="276">
        <f>女子Ｄ!C8</f>
        <v>0</v>
      </c>
      <c r="G161" s="160"/>
      <c r="H161" s="159"/>
      <c r="I161" s="343"/>
      <c r="K161" s="675"/>
      <c r="L161" s="140"/>
      <c r="M161" s="178"/>
      <c r="N161" s="140"/>
      <c r="O161" s="226">
        <f>女子Ｄ!C29</f>
        <v>0</v>
      </c>
      <c r="P161" s="141"/>
      <c r="Q161" s="502"/>
      <c r="R161" s="497"/>
      <c r="S161" s="498"/>
      <c r="T161" s="496"/>
    </row>
    <row r="162" spans="1:20" ht="11.25" customHeight="1" thickTop="1" thickBot="1" x14ac:dyDescent="0.2">
      <c r="A162" s="496"/>
      <c r="B162" s="497" t="str">
        <f>VLOOKUP(D162,Ｄ!$A$33:$E$66,4,FALSE)</f>
        <v>高木・梅田</v>
      </c>
      <c r="C162" s="498" t="str">
        <f>VLOOKUP(D162,Ｄ!$A$33:$E$66,5,FALSE)</f>
        <v>（桜台）</v>
      </c>
      <c r="D162" s="502">
        <v>5</v>
      </c>
      <c r="E162" s="275"/>
      <c r="F162" s="623">
        <f>女子Ｄ!I8</f>
        <v>2</v>
      </c>
      <c r="G162" s="160">
        <f>女子Ｄ!C50</f>
        <v>0</v>
      </c>
      <c r="H162" s="159"/>
      <c r="I162" s="343"/>
      <c r="K162" s="675"/>
      <c r="L162" s="140"/>
      <c r="M162" s="178"/>
      <c r="N162" s="178">
        <f>女子Ｄ!N8</f>
        <v>0</v>
      </c>
      <c r="O162" s="279">
        <f>女子Ｄ!I29</f>
        <v>2</v>
      </c>
      <c r="P162" s="622"/>
      <c r="Q162" s="502">
        <v>20</v>
      </c>
      <c r="R162" s="497" t="str">
        <f>VLOOKUP(Q162,Ｄ!$A$33:$E$66,4,FALSE)</f>
        <v>後藤・中井</v>
      </c>
      <c r="S162" s="498" t="str">
        <f>VLOOKUP(Q162,Ｄ!$A$33:$E$66,5,FALSE)</f>
        <v>（大網）</v>
      </c>
      <c r="T162" s="496"/>
    </row>
    <row r="163" spans="1:20" ht="11.25" customHeight="1" thickTop="1" thickBot="1" x14ac:dyDescent="0.2">
      <c r="A163" s="496"/>
      <c r="B163" s="497"/>
      <c r="C163" s="498"/>
      <c r="D163" s="502"/>
      <c r="E163" s="157"/>
      <c r="F163" s="160"/>
      <c r="G163" s="282"/>
      <c r="H163" s="159">
        <f>女子Ｄ!T20</f>
        <v>0</v>
      </c>
      <c r="I163" s="343"/>
      <c r="K163" s="675"/>
      <c r="L163" s="140"/>
      <c r="M163" s="178">
        <f>女子Ｄ!T26</f>
        <v>0</v>
      </c>
      <c r="N163" s="227"/>
      <c r="O163" s="143"/>
      <c r="P163" s="220"/>
      <c r="Q163" s="502"/>
      <c r="R163" s="497"/>
      <c r="S163" s="498"/>
      <c r="T163" s="496"/>
    </row>
    <row r="164" spans="1:20" ht="11.25" customHeight="1" thickTop="1" thickBot="1" x14ac:dyDescent="0.2">
      <c r="A164" s="640"/>
      <c r="B164" s="515" t="str">
        <f>VLOOKUP(D164,Ｄ!$A$33:$E$66,4,FALSE)</f>
        <v>織笠・橋本</v>
      </c>
      <c r="C164" s="516" t="str">
        <f>VLOOKUP(D164,Ｄ!$A$33:$E$66,5,FALSE)</f>
        <v>（大津ケ丘）</v>
      </c>
      <c r="D164" s="502">
        <v>6</v>
      </c>
      <c r="E164" s="159"/>
      <c r="F164" s="343"/>
      <c r="G164" s="278"/>
      <c r="H164" s="159"/>
      <c r="I164" s="343"/>
      <c r="K164" s="675"/>
      <c r="L164" s="140"/>
      <c r="M164" s="140"/>
      <c r="N164" s="324"/>
      <c r="O164" s="140"/>
      <c r="P164" s="140"/>
      <c r="Q164" s="502">
        <v>21</v>
      </c>
      <c r="R164" s="497" t="str">
        <f>VLOOKUP(Q164,Ｄ!$A$33:$E$66,4,FALSE)</f>
        <v>菊地・須藤</v>
      </c>
      <c r="S164" s="498" t="str">
        <f>VLOOKUP(Q164,Ｄ!$A$33:$E$66,5,FALSE)</f>
        <v>（八幡）</v>
      </c>
      <c r="T164" s="496"/>
    </row>
    <row r="165" spans="1:20" ht="11.25" customHeight="1" thickTop="1" thickBot="1" x14ac:dyDescent="0.2">
      <c r="A165" s="640"/>
      <c r="B165" s="515"/>
      <c r="C165" s="516"/>
      <c r="D165" s="502"/>
      <c r="E165" s="289"/>
      <c r="F165" s="634">
        <f>女子Ｄ!C11</f>
        <v>2</v>
      </c>
      <c r="G165" s="159">
        <f>女子Ｄ!I50</f>
        <v>2</v>
      </c>
      <c r="H165" s="159"/>
      <c r="I165" s="343"/>
      <c r="K165" s="675"/>
      <c r="L165" s="140"/>
      <c r="M165" s="140"/>
      <c r="N165" s="326">
        <f>女子Ｄ!T8</f>
        <v>2</v>
      </c>
      <c r="O165" s="140">
        <f>女子Ｄ!C32</f>
        <v>0</v>
      </c>
      <c r="P165" s="141"/>
      <c r="Q165" s="502"/>
      <c r="R165" s="497"/>
      <c r="S165" s="498"/>
      <c r="T165" s="496"/>
    </row>
    <row r="166" spans="1:20" ht="11.25" customHeight="1" thickTop="1" thickBot="1" x14ac:dyDescent="0.2">
      <c r="A166" s="496"/>
      <c r="B166" s="497" t="str">
        <f>VLOOKUP(D166,Ｄ!$A$33:$E$66,4,FALSE)</f>
        <v>阿部・林</v>
      </c>
      <c r="C166" s="498" t="str">
        <f>VLOOKUP(D166,Ｄ!$A$33:$E$66,5,FALSE)</f>
        <v>（千城台南）</v>
      </c>
      <c r="D166" s="502">
        <v>7</v>
      </c>
      <c r="E166" s="161"/>
      <c r="F166" s="278">
        <f>女子Ｄ!I11</f>
        <v>0</v>
      </c>
      <c r="G166" s="159"/>
      <c r="H166" s="159"/>
      <c r="I166" s="343"/>
      <c r="J166" s="494">
        <f>女子Ｄ!N44</f>
        <v>1</v>
      </c>
      <c r="K166" s="494">
        <f>女子Ｄ!T44</f>
        <v>2</v>
      </c>
      <c r="L166" s="140"/>
      <c r="M166" s="140"/>
      <c r="N166" s="140"/>
      <c r="O166" s="220">
        <f>女子Ｄ!I32</f>
        <v>2</v>
      </c>
      <c r="P166" s="622"/>
      <c r="Q166" s="502">
        <v>22</v>
      </c>
      <c r="R166" s="515" t="str">
        <f>VLOOKUP(Q166,Ｄ!$A$33:$E$66,4,FALSE)</f>
        <v>高坂・峯</v>
      </c>
      <c r="S166" s="516" t="str">
        <f>VLOOKUP(Q166,Ｄ!$A$33:$E$66,5,FALSE)</f>
        <v>（桜台）</v>
      </c>
      <c r="T166" s="640"/>
    </row>
    <row r="167" spans="1:20" ht="11.25" customHeight="1" thickTop="1" thickBot="1" x14ac:dyDescent="0.2">
      <c r="A167" s="496"/>
      <c r="B167" s="497"/>
      <c r="C167" s="498"/>
      <c r="D167" s="502"/>
      <c r="E167" s="157"/>
      <c r="F167" s="159"/>
      <c r="G167" s="159"/>
      <c r="H167" s="159"/>
      <c r="I167" s="671"/>
      <c r="J167" s="674"/>
      <c r="K167" s="495"/>
      <c r="L167" s="175"/>
      <c r="M167" s="140"/>
      <c r="N167" s="140"/>
      <c r="O167" s="140"/>
      <c r="P167" s="220"/>
      <c r="Q167" s="502"/>
      <c r="R167" s="515"/>
      <c r="S167" s="516"/>
      <c r="T167" s="640"/>
    </row>
    <row r="168" spans="1:20" ht="11.25" customHeight="1" thickTop="1" thickBot="1" x14ac:dyDescent="0.2">
      <c r="A168" s="496"/>
      <c r="B168" s="497" t="str">
        <f>VLOOKUP(D168,Ｄ!$A$33:$E$66,4,FALSE)</f>
        <v>豊田・鈴木</v>
      </c>
      <c r="C168" s="498" t="str">
        <f>VLOOKUP(D168,Ｄ!$A$33:$E$66,5,FALSE)</f>
        <v>（市川五）</v>
      </c>
      <c r="D168" s="502">
        <v>8</v>
      </c>
      <c r="E168" s="159"/>
      <c r="F168" s="159"/>
      <c r="G168" s="159"/>
      <c r="H168" s="159"/>
      <c r="I168" s="171"/>
      <c r="J168" s="504"/>
      <c r="K168" s="507">
        <f>女子Ｄ!T44</f>
        <v>2</v>
      </c>
      <c r="L168" s="176"/>
      <c r="M168" s="140"/>
      <c r="N168" s="140"/>
      <c r="O168" s="140"/>
      <c r="P168" s="140"/>
      <c r="Q168" s="502">
        <v>23</v>
      </c>
      <c r="R168" s="513" t="str">
        <f>VLOOKUP(Q168,Ｄ!$A$33:$E$66,4,FALSE)</f>
        <v>加藤・松井</v>
      </c>
      <c r="S168" s="508" t="str">
        <f>VLOOKUP(Q168,Ｄ!$A$33:$E$66,5,FALSE)</f>
        <v>（貝塚）</v>
      </c>
      <c r="T168" s="512" t="s">
        <v>539</v>
      </c>
    </row>
    <row r="169" spans="1:20" ht="11.25" customHeight="1" thickTop="1" thickBot="1" x14ac:dyDescent="0.2">
      <c r="A169" s="496"/>
      <c r="B169" s="497"/>
      <c r="C169" s="498"/>
      <c r="D169" s="502"/>
      <c r="E169" s="158"/>
      <c r="F169" s="283">
        <f>女子Ｄ!C14</f>
        <v>1</v>
      </c>
      <c r="G169" s="159"/>
      <c r="H169" s="159"/>
      <c r="I169" s="160"/>
      <c r="J169" s="40"/>
      <c r="K169" s="450"/>
      <c r="L169" s="140"/>
      <c r="M169" s="140"/>
      <c r="N169" s="140"/>
      <c r="O169" s="226">
        <f>女子Ｄ!C35</f>
        <v>2</v>
      </c>
      <c r="P169" s="314"/>
      <c r="Q169" s="502"/>
      <c r="R169" s="513"/>
      <c r="S169" s="508"/>
      <c r="T169" s="512"/>
    </row>
    <row r="170" spans="1:20" ht="11.25" customHeight="1" thickTop="1" thickBot="1" x14ac:dyDescent="0.2">
      <c r="A170" s="640"/>
      <c r="B170" s="515" t="str">
        <f>VLOOKUP(D170,Ｄ!$A$33:$E$66,4,FALSE)</f>
        <v>石黒・林崎</v>
      </c>
      <c r="C170" s="516" t="str">
        <f>VLOOKUP(D170,Ｄ!$A$33:$E$66,5,FALSE)</f>
        <v>（有吉）</v>
      </c>
      <c r="D170" s="502">
        <v>9</v>
      </c>
      <c r="E170" s="624"/>
      <c r="F170" s="621">
        <f>女子Ｄ!I14</f>
        <v>2</v>
      </c>
      <c r="G170" s="159">
        <f>女子Ｄ!C53</f>
        <v>2</v>
      </c>
      <c r="H170" s="159"/>
      <c r="I170" s="160"/>
      <c r="J170" s="40"/>
      <c r="K170" s="450"/>
      <c r="L170" s="140"/>
      <c r="M170" s="140"/>
      <c r="N170" s="326">
        <f>女子Ｄ!N11</f>
        <v>2</v>
      </c>
      <c r="O170" s="140">
        <f>女子Ｄ!I35</f>
        <v>0</v>
      </c>
      <c r="P170" s="142"/>
      <c r="Q170" s="502">
        <v>24</v>
      </c>
      <c r="R170" s="497" t="str">
        <f>VLOOKUP(Q170,Ｄ!$A$33:$E$66,4,FALSE)</f>
        <v>加藤・吉田</v>
      </c>
      <c r="S170" s="498" t="str">
        <f>VLOOKUP(Q170,Ｄ!$A$33:$E$66,5,FALSE)</f>
        <v>（新松戸南）</v>
      </c>
      <c r="T170" s="496"/>
    </row>
    <row r="171" spans="1:20" ht="11.25" customHeight="1" thickTop="1" thickBot="1" x14ac:dyDescent="0.2">
      <c r="A171" s="640"/>
      <c r="B171" s="515"/>
      <c r="C171" s="516"/>
      <c r="D171" s="502"/>
      <c r="E171" s="159"/>
      <c r="F171" s="343"/>
      <c r="G171" s="276"/>
      <c r="H171" s="159"/>
      <c r="I171" s="160"/>
      <c r="J171" s="17"/>
      <c r="K171" s="22"/>
      <c r="L171" s="140"/>
      <c r="M171" s="140"/>
      <c r="N171" s="319"/>
      <c r="O171" s="140"/>
      <c r="P171" s="140"/>
      <c r="Q171" s="502"/>
      <c r="R171" s="497"/>
      <c r="S171" s="498"/>
      <c r="T171" s="496"/>
    </row>
    <row r="172" spans="1:20" ht="11.25" customHeight="1" thickTop="1" x14ac:dyDescent="0.15">
      <c r="A172" s="496"/>
      <c r="B172" s="497" t="str">
        <f>VLOOKUP(D172,Ｄ!$A$33:$E$66,4,FALSE)</f>
        <v>蝦原・星野</v>
      </c>
      <c r="C172" s="498" t="str">
        <f>VLOOKUP(D172,Ｄ!$A$33:$E$66,5,FALSE)</f>
        <v>（木刈）</v>
      </c>
      <c r="D172" s="502">
        <v>10</v>
      </c>
      <c r="E172" s="159"/>
      <c r="F172" s="160"/>
      <c r="G172" s="289"/>
      <c r="H172" s="159">
        <f>女子Ｄ!N23</f>
        <v>0</v>
      </c>
      <c r="I172" s="160"/>
      <c r="J172" s="17"/>
      <c r="K172" s="22"/>
      <c r="L172" s="140"/>
      <c r="M172" s="326">
        <f>女子Ｄ!N29</f>
        <v>2</v>
      </c>
      <c r="N172" s="250"/>
      <c r="O172" s="143"/>
      <c r="P172" s="140"/>
      <c r="Q172" s="502">
        <v>25</v>
      </c>
      <c r="R172" s="497" t="str">
        <f>VLOOKUP(Q172,Ｄ!$A$33:$E$66,4,FALSE)</f>
        <v>伊東・小谷野</v>
      </c>
      <c r="S172" s="498" t="str">
        <f>VLOOKUP(Q172,Ｄ!$A$33:$E$66,5,FALSE)</f>
        <v>（茂原南）</v>
      </c>
      <c r="T172" s="496"/>
    </row>
    <row r="173" spans="1:20" ht="11.25" customHeight="1" thickBot="1" x14ac:dyDescent="0.2">
      <c r="A173" s="496"/>
      <c r="B173" s="497"/>
      <c r="C173" s="498"/>
      <c r="D173" s="502"/>
      <c r="E173" s="158"/>
      <c r="F173" s="275">
        <f>女子Ｄ!C17</f>
        <v>1</v>
      </c>
      <c r="G173" s="160">
        <f>女子Ｄ!I53</f>
        <v>0</v>
      </c>
      <c r="H173" s="159"/>
      <c r="I173" s="160"/>
      <c r="J173" s="17"/>
      <c r="K173" s="22"/>
      <c r="L173" s="140"/>
      <c r="M173" s="326"/>
      <c r="N173" s="140">
        <f>女子Ｄ!T11</f>
        <v>0</v>
      </c>
      <c r="O173" s="277">
        <f>女子Ｄ!C38</f>
        <v>0</v>
      </c>
      <c r="P173" s="141"/>
      <c r="Q173" s="502"/>
      <c r="R173" s="497"/>
      <c r="S173" s="498"/>
      <c r="T173" s="496"/>
    </row>
    <row r="174" spans="1:20" ht="11.25" customHeight="1" thickTop="1" thickBot="1" x14ac:dyDescent="0.2">
      <c r="A174" s="496"/>
      <c r="B174" s="497" t="str">
        <f>VLOOKUP(D174,Ｄ!$A$33:$E$66,4,FALSE)</f>
        <v>椎名・石井</v>
      </c>
      <c r="C174" s="498" t="str">
        <f>VLOOKUP(D174,Ｄ!$A$33:$E$66,5,FALSE)</f>
        <v>（大穴）</v>
      </c>
      <c r="D174" s="502">
        <v>11</v>
      </c>
      <c r="E174" s="275"/>
      <c r="F174" s="620">
        <f>女子Ｄ!I17</f>
        <v>2</v>
      </c>
      <c r="G174" s="160"/>
      <c r="H174" s="159"/>
      <c r="I174" s="160"/>
      <c r="J174" s="17"/>
      <c r="K174" s="22"/>
      <c r="L174" s="140"/>
      <c r="M174" s="326"/>
      <c r="N174" s="140"/>
      <c r="O174" s="220">
        <f>女子Ｄ!I38</f>
        <v>2</v>
      </c>
      <c r="P174" s="321"/>
      <c r="Q174" s="502">
        <v>26</v>
      </c>
      <c r="R174" s="497" t="str">
        <f>VLOOKUP(Q174,Ｄ!$A$33:$E$66,4,FALSE)</f>
        <v>藤野・吉田</v>
      </c>
      <c r="S174" s="498" t="str">
        <f>VLOOKUP(Q174,Ｄ!$A$33:$E$66,5,FALSE)</f>
        <v>（大穴）</v>
      </c>
      <c r="T174" s="496"/>
    </row>
    <row r="175" spans="1:20" ht="11.25" customHeight="1" thickTop="1" thickBot="1" x14ac:dyDescent="0.2">
      <c r="A175" s="496"/>
      <c r="B175" s="497"/>
      <c r="C175" s="498"/>
      <c r="D175" s="502"/>
      <c r="E175" s="157"/>
      <c r="F175" s="159"/>
      <c r="G175" s="160"/>
      <c r="H175" s="283"/>
      <c r="I175" s="275"/>
      <c r="J175" s="135">
        <f>女子Ｄ!T35</f>
        <v>0</v>
      </c>
      <c r="K175" s="22"/>
      <c r="L175" s="140"/>
      <c r="M175" s="326"/>
      <c r="N175" s="140"/>
      <c r="O175" s="140"/>
      <c r="P175" s="172"/>
      <c r="Q175" s="502"/>
      <c r="R175" s="497"/>
      <c r="S175" s="498"/>
      <c r="T175" s="496"/>
    </row>
    <row r="176" spans="1:20" ht="11.25" customHeight="1" thickTop="1" thickBot="1" x14ac:dyDescent="0.2">
      <c r="A176" s="496"/>
      <c r="B176" s="497" t="str">
        <f>VLOOKUP(D176,Ｄ!$A$33:$E$66,4,FALSE)</f>
        <v>古橋・鈴木</v>
      </c>
      <c r="C176" s="498" t="str">
        <f>VLOOKUP(D176,Ｄ!$A$33:$E$66,5,FALSE)</f>
        <v>（西武台千葉）</v>
      </c>
      <c r="D176" s="502">
        <v>12</v>
      </c>
      <c r="E176" s="159"/>
      <c r="F176" s="159"/>
      <c r="G176" s="343"/>
      <c r="H176" s="159"/>
      <c r="I176" s="159"/>
      <c r="J176" s="17"/>
      <c r="K176" s="178">
        <f>女子Ｄ!T38</f>
        <v>0</v>
      </c>
      <c r="L176" s="226"/>
      <c r="M176" s="319"/>
      <c r="N176" s="140"/>
      <c r="O176" s="140"/>
      <c r="P176" s="140"/>
      <c r="Q176" s="502">
        <v>27</v>
      </c>
      <c r="R176" s="497" t="str">
        <f>VLOOKUP(Q176,Ｄ!$A$33:$E$66,4,FALSE)</f>
        <v>佐藤・林</v>
      </c>
      <c r="S176" s="498" t="str">
        <f>VLOOKUP(Q176,Ｄ!$A$33:$E$66,5,FALSE)</f>
        <v>（鎌ヶ谷四）</v>
      </c>
      <c r="T176" s="496"/>
    </row>
    <row r="177" spans="1:20" ht="11.25" customHeight="1" thickTop="1" thickBot="1" x14ac:dyDescent="0.2">
      <c r="A177" s="496"/>
      <c r="B177" s="497"/>
      <c r="C177" s="498"/>
      <c r="D177" s="502"/>
      <c r="E177" s="621"/>
      <c r="F177" s="283">
        <f>女子Ｄ!C20</f>
        <v>2</v>
      </c>
      <c r="G177" s="343"/>
      <c r="H177" s="159"/>
      <c r="I177" s="159"/>
      <c r="J177" s="17"/>
      <c r="K177" s="14"/>
      <c r="L177" s="140"/>
      <c r="M177" s="250"/>
      <c r="N177" s="140"/>
      <c r="O177" s="140">
        <f>女子Ｄ!C41</f>
        <v>1</v>
      </c>
      <c r="P177" s="141"/>
      <c r="Q177" s="502"/>
      <c r="R177" s="497"/>
      <c r="S177" s="498"/>
      <c r="T177" s="496"/>
    </row>
    <row r="178" spans="1:20" ht="11.25" customHeight="1" thickTop="1" thickBot="1" x14ac:dyDescent="0.2">
      <c r="A178" s="496"/>
      <c r="B178" s="497" t="str">
        <f>VLOOKUP(D178,Ｄ!$A$33:$E$66,4,FALSE)</f>
        <v>北崎・伊藤</v>
      </c>
      <c r="C178" s="498" t="str">
        <f>VLOOKUP(D178,Ｄ!$A$33:$E$66,5,FALSE)</f>
        <v>（旭二）</v>
      </c>
      <c r="D178" s="502">
        <v>13</v>
      </c>
      <c r="E178" s="161"/>
      <c r="F178" s="281">
        <f>女子Ｄ!I20</f>
        <v>0</v>
      </c>
      <c r="G178" s="343">
        <f>女子Ｄ!C56</f>
        <v>0</v>
      </c>
      <c r="H178" s="159"/>
      <c r="I178" s="159"/>
      <c r="J178" s="17"/>
      <c r="K178" s="14"/>
      <c r="L178" s="140"/>
      <c r="M178" s="178"/>
      <c r="N178" s="140">
        <f>女子Ｄ!N14</f>
        <v>0</v>
      </c>
      <c r="O178" s="221">
        <f>女子Ｄ!I41</f>
        <v>2</v>
      </c>
      <c r="P178" s="321"/>
      <c r="Q178" s="502">
        <v>28</v>
      </c>
      <c r="R178" s="497" t="str">
        <f>VLOOKUP(Q178,Ｄ!$A$33:$E$66,4,FALSE)</f>
        <v>寺本・山下</v>
      </c>
      <c r="S178" s="498" t="str">
        <f>VLOOKUP(Q178,Ｄ!$A$33:$E$66,5,FALSE)</f>
        <v>（市川一）</v>
      </c>
      <c r="T178" s="496"/>
    </row>
    <row r="179" spans="1:20" ht="11.25" customHeight="1" thickTop="1" thickBot="1" x14ac:dyDescent="0.2">
      <c r="A179" s="496"/>
      <c r="B179" s="497"/>
      <c r="C179" s="498"/>
      <c r="D179" s="502"/>
      <c r="E179" s="159"/>
      <c r="F179" s="160"/>
      <c r="G179" s="648"/>
      <c r="H179" s="159">
        <f>女子Ｄ!T23</f>
        <v>2</v>
      </c>
      <c r="I179" s="159"/>
      <c r="J179" s="17"/>
      <c r="K179" s="14"/>
      <c r="L179" s="140"/>
      <c r="M179" s="178"/>
      <c r="N179" s="178"/>
      <c r="O179" s="143"/>
      <c r="P179" s="172"/>
      <c r="Q179" s="502"/>
      <c r="R179" s="497"/>
      <c r="S179" s="498"/>
      <c r="T179" s="496"/>
    </row>
    <row r="180" spans="1:20" ht="11.25" customHeight="1" thickTop="1" thickBot="1" x14ac:dyDescent="0.2">
      <c r="A180" s="496"/>
      <c r="B180" s="497" t="str">
        <f>VLOOKUP(D180,Ｄ!$A$33:$E$66,4,FALSE)</f>
        <v>河村・齊藤</v>
      </c>
      <c r="C180" s="498" t="str">
        <f>VLOOKUP(D180,Ｄ!$A$33:$E$66,5,FALSE)</f>
        <v>（周西南）</v>
      </c>
      <c r="D180" s="502">
        <v>14</v>
      </c>
      <c r="E180" s="159"/>
      <c r="F180" s="343"/>
      <c r="G180" s="278"/>
      <c r="H180" s="159"/>
      <c r="I180" s="159"/>
      <c r="J180" s="144" t="s">
        <v>79</v>
      </c>
      <c r="L180" s="140"/>
      <c r="M180" s="178">
        <f>女子Ｄ!T29</f>
        <v>0</v>
      </c>
      <c r="N180" s="489"/>
      <c r="O180" s="143"/>
      <c r="P180" s="140"/>
      <c r="Q180" s="502"/>
      <c r="R180" s="497"/>
      <c r="S180" s="498"/>
      <c r="T180" s="496"/>
    </row>
    <row r="181" spans="1:20" ht="11.25" customHeight="1" thickTop="1" thickBot="1" x14ac:dyDescent="0.2">
      <c r="A181" s="496"/>
      <c r="B181" s="497"/>
      <c r="C181" s="498"/>
      <c r="D181" s="502"/>
      <c r="E181" s="158"/>
      <c r="F181" s="624">
        <f>女子Ｄ!C23</f>
        <v>0</v>
      </c>
      <c r="G181" s="159">
        <f>女子Ｄ!I56</f>
        <v>2</v>
      </c>
      <c r="H181" s="159"/>
      <c r="I181" s="159"/>
      <c r="J181" s="320">
        <f>女子Ｄ!N50</f>
        <v>2</v>
      </c>
      <c r="K181" s="224">
        <f>女子Ｄ!T50</f>
        <v>0</v>
      </c>
      <c r="L181" s="140"/>
      <c r="M181" s="140"/>
      <c r="N181" s="324"/>
      <c r="O181" s="140"/>
      <c r="P181" s="140"/>
      <c r="Q181" s="502"/>
      <c r="R181" s="497"/>
      <c r="S181" s="498"/>
      <c r="T181" s="496"/>
    </row>
    <row r="182" spans="1:20" ht="11.25" customHeight="1" thickTop="1" thickBot="1" x14ac:dyDescent="0.2">
      <c r="A182" s="512" t="s">
        <v>539</v>
      </c>
      <c r="B182" s="513" t="str">
        <f>VLOOKUP(D182,Ｄ!$A$33:$E$66,4,FALSE)</f>
        <v>宇津宮・坂井</v>
      </c>
      <c r="C182" s="508" t="str">
        <f>VLOOKUP(D182,Ｄ!$A$33:$E$66,5,FALSE)</f>
        <v>（松戸四）</v>
      </c>
      <c r="D182" s="502">
        <v>15</v>
      </c>
      <c r="E182" s="161"/>
      <c r="F182" s="620">
        <f>女子Ｄ!I23</f>
        <v>2</v>
      </c>
      <c r="G182" s="159"/>
      <c r="H182" s="159"/>
      <c r="I182" s="343"/>
      <c r="J182" s="608"/>
      <c r="K182" s="500"/>
      <c r="L182" s="143"/>
      <c r="M182" s="140"/>
      <c r="N182" s="326">
        <f>女子Ｄ!T14</f>
        <v>2</v>
      </c>
      <c r="O182" s="277"/>
      <c r="P182" s="226"/>
      <c r="Q182" s="502">
        <v>29</v>
      </c>
      <c r="R182" s="515" t="str">
        <f>VLOOKUP(Q182,Ｄ!$A$33:$E$66,4,FALSE)</f>
        <v>平井･有川(早)</v>
      </c>
      <c r="S182" s="516" t="str">
        <f>VLOOKUP(Q182,Ｄ!$A$33:$E$66,5,FALSE)</f>
        <v>（西武台千葉）</v>
      </c>
      <c r="T182" s="640"/>
    </row>
    <row r="183" spans="1:20" ht="11.25" customHeight="1" thickTop="1" x14ac:dyDescent="0.15">
      <c r="A183" s="512"/>
      <c r="B183" s="513"/>
      <c r="C183" s="508"/>
      <c r="D183" s="502"/>
      <c r="E183" s="617"/>
      <c r="I183" s="328"/>
      <c r="J183" s="259"/>
      <c r="K183" s="290"/>
      <c r="L183" s="23"/>
      <c r="Q183" s="502"/>
      <c r="R183" s="515"/>
      <c r="S183" s="516"/>
      <c r="T183" s="640"/>
    </row>
    <row r="184" spans="1:20" ht="11.25" customHeight="1" x14ac:dyDescent="0.15">
      <c r="G184" s="501" t="str">
        <f>女子Ｄ!M50</f>
        <v>宇津宮・坂井</v>
      </c>
      <c r="H184" s="501"/>
      <c r="I184" s="501"/>
      <c r="J184" s="501"/>
      <c r="K184" s="501" t="str">
        <f>女子Ｄ!U50</f>
        <v>加藤・松井</v>
      </c>
      <c r="L184" s="501"/>
      <c r="M184" s="501"/>
      <c r="N184" s="501"/>
    </row>
    <row r="185" spans="1:20" ht="11.25" customHeight="1" x14ac:dyDescent="0.15">
      <c r="T185" s="418"/>
    </row>
    <row r="186" spans="1:20" ht="12" customHeight="1" x14ac:dyDescent="0.15">
      <c r="T186" s="418"/>
    </row>
    <row r="187" spans="1:20" ht="12" customHeight="1" x14ac:dyDescent="0.15">
      <c r="T187" s="418"/>
    </row>
    <row r="188" spans="1:20" ht="12" customHeight="1" x14ac:dyDescent="0.15">
      <c r="T188" s="418"/>
    </row>
    <row r="189" spans="1:20" ht="12" customHeight="1" x14ac:dyDescent="0.15">
      <c r="T189" s="418"/>
    </row>
    <row r="190" spans="1:20" ht="12" customHeight="1" x14ac:dyDescent="0.15">
      <c r="T190" s="418"/>
    </row>
    <row r="191" spans="1:20" ht="12" customHeight="1" x14ac:dyDescent="0.15">
      <c r="T191" s="418"/>
    </row>
    <row r="192" spans="1:20" ht="12" customHeight="1" x14ac:dyDescent="0.15">
      <c r="T192" s="418"/>
    </row>
    <row r="193" spans="20:20" x14ac:dyDescent="0.15">
      <c r="T193" s="418"/>
    </row>
    <row r="194" spans="20:20" ht="12" customHeight="1" x14ac:dyDescent="0.15">
      <c r="T194" s="418"/>
    </row>
    <row r="195" spans="20:20" ht="12" customHeight="1" x14ac:dyDescent="0.15">
      <c r="T195" s="418"/>
    </row>
    <row r="196" spans="20:20" ht="12" customHeight="1" x14ac:dyDescent="0.15">
      <c r="T196" s="418"/>
    </row>
    <row r="197" spans="20:20" ht="12" customHeight="1" x14ac:dyDescent="0.15"/>
    <row r="198" spans="20:20" ht="12" customHeight="1" x14ac:dyDescent="0.15"/>
    <row r="199" spans="20:20" ht="12" customHeight="1" x14ac:dyDescent="0.15"/>
    <row r="200" spans="20:20" ht="12" customHeight="1" x14ac:dyDescent="0.15"/>
    <row r="201" spans="20:20" ht="12" customHeight="1" x14ac:dyDescent="0.15"/>
    <row r="202" spans="20:20" ht="12" customHeight="1" x14ac:dyDescent="0.15"/>
    <row r="203" spans="20:20" ht="12" customHeight="1" x14ac:dyDescent="0.15"/>
    <row r="204" spans="20:20" ht="12" customHeight="1" x14ac:dyDescent="0.15"/>
    <row r="205" spans="20:20" ht="12" customHeight="1" x14ac:dyDescent="0.15"/>
    <row r="206" spans="20:20" ht="12" customHeight="1" x14ac:dyDescent="0.15"/>
  </sheetData>
  <customSheetViews>
    <customSheetView guid="{84BA2EF8-1540-44DE-AB02-FA557C6684F6}" scale="120" showGridLines="0" printArea="1" topLeftCell="A88">
      <selection activeCell="Q150" sqref="Q150"/>
      <rowBreaks count="4" manualBreakCount="4">
        <brk id="56" max="16383" man="1"/>
        <brk id="120" max="19" man="1"/>
        <brk id="186" max="16383" man="1"/>
        <brk id="197" max="16383" man="1"/>
      </rowBreaks>
      <pageMargins left="0.70866141732283472" right="0.19685039370078741" top="0.59055118110236227" bottom="0" header="0.51181102362204722" footer="0.51181102362204722"/>
      <pageSetup paperSize="9" scale="115" orientation="portrait" horizontalDpi="300" verticalDpi="300" r:id="rId1"/>
      <headerFooter alignWithMargins="0">
        <oddHeader>&amp;L&amp;"HG丸ｺﾞｼｯｸM-PRO,標準"&amp;8&amp;F</oddHeader>
      </headerFooter>
    </customSheetView>
    <customSheetView guid="{55F16F0B-9DCD-4450-8D81-D1C657871ABE}" showPageBreaks="1" printArea="1" topLeftCell="A43">
      <selection activeCell="K166" sqref="K166:K167"/>
      <rowBreaks count="4" manualBreakCount="4">
        <brk id="56" max="16383" man="1"/>
        <brk id="120" max="19" man="1"/>
        <brk id="186" max="16383" man="1"/>
        <brk id="197" max="16383" man="1"/>
      </rowBreaks>
      <pageMargins left="0.70866141732283472" right="0.19685039370078741" top="0.59055118110236227" bottom="0" header="0.51181102362204722" footer="0.51181102362204722"/>
      <pageSetup paperSize="9" scale="115" orientation="portrait" horizontalDpi="300" verticalDpi="300" r:id="rId2"/>
      <headerFooter alignWithMargins="0">
        <oddHeader>&amp;L&amp;"HG丸ｺﾞｼｯｸM-PRO,標準"&amp;8&amp;F</oddHeader>
      </headerFooter>
    </customSheetView>
    <customSheetView guid="{C28CF6D2-B0CA-4A6C-8547-0AF833095EC8}" showPageBreaks="1" printArea="1" topLeftCell="A34">
      <selection activeCell="C2" sqref="C2:C3"/>
      <rowBreaks count="4" manualBreakCount="4">
        <brk id="56" max="16383" man="1"/>
        <brk id="120" max="19" man="1"/>
        <brk id="186" max="16383" man="1"/>
        <brk id="197" max="16383" man="1"/>
      </rowBreaks>
      <pageMargins left="0.70866141732283472" right="0.19685039370078741" top="0.59055118110236227" bottom="0" header="0.51181102362204722" footer="0.51181102362204722"/>
      <pageSetup paperSize="9" scale="115" orientation="portrait" horizontalDpi="300" verticalDpi="300" r:id="rId3"/>
      <headerFooter alignWithMargins="0">
        <oddHeader>&amp;L&amp;"HG丸ｺﾞｼｯｸM-PRO,標準"&amp;8&amp;F</oddHeader>
      </headerFooter>
    </customSheetView>
    <customSheetView guid="{67950958-82E7-49D3-BC9C-9A13B1B9105B}" topLeftCell="A145">
      <selection activeCell="R114" sqref="R114:R115"/>
      <rowBreaks count="4" manualBreakCount="4">
        <brk id="56" max="16383" man="1"/>
        <brk id="120" max="19" man="1"/>
        <brk id="186" max="16383" man="1"/>
        <brk id="197" max="16383" man="1"/>
      </rowBreaks>
      <pageMargins left="0.70866141732283472" right="0.19685039370078741" top="0.59055118110236227" bottom="0" header="0.51181102362204722" footer="0.51181102362204722"/>
      <pageSetup paperSize="9" scale="115" orientation="portrait" horizontalDpi="300" verticalDpi="300" r:id="rId4"/>
      <headerFooter alignWithMargins="0">
        <oddHeader>&amp;L&amp;"HG丸ｺﾞｼｯｸM-PRO,標準"&amp;8&amp;F</oddHeader>
      </headerFooter>
    </customSheetView>
    <customSheetView guid="{C7EF79AD-7084-4700-ADCD-668E0BFE136E}" showRuler="0" topLeftCell="A119">
      <selection activeCell="K137" sqref="K137"/>
      <rowBreaks count="4" manualBreakCount="4">
        <brk id="58" max="16383" man="1"/>
        <brk id="124" max="16383" man="1"/>
        <brk id="188" max="16383" man="1"/>
        <brk id="242" max="16383" man="1"/>
      </rowBreaks>
      <pageMargins left="0.70866141732283472" right="0.39370078740157483" top="0.59055118110236227" bottom="0.39370078740157483" header="0.51181102362204722" footer="0.51181102362204722"/>
      <pageSetup paperSize="13" orientation="portrait" horizontalDpi="300" verticalDpi="300" r:id="rId5"/>
      <headerFooter alignWithMargins="0">
        <oddHeader>&amp;L&amp;"HG丸ｺﾞｼｯｸM-PRO,標準"&amp;8&amp;F</oddHeader>
      </headerFooter>
    </customSheetView>
    <customSheetView guid="{AEA031C2-629C-4A2E-959E-FF337A508141}" scale="110" showPageBreaks="1" showRuler="0" topLeftCell="A85">
      <selection activeCell="R86" sqref="R86:R87"/>
      <rowBreaks count="3" manualBreakCount="3">
        <brk id="54" max="16383" man="1"/>
        <brk id="118" max="16383" man="1"/>
        <brk id="182" max="16383" man="1"/>
      </rowBreaks>
      <pageMargins left="0.70866141732283472" right="0.39370078740157483" top="0.59055118110236227" bottom="0.39370078740157483" header="0.51181102362204722" footer="0.51181102362204722"/>
      <pageSetup paperSize="13" orientation="portrait" horizontalDpi="300" verticalDpi="300" r:id="rId6"/>
      <headerFooter alignWithMargins="0">
        <oddHeader>&amp;L&amp;"HG丸ｺﾞｼｯｸM-PRO,標準"&amp;8&amp;F</oddHeader>
      </headerFooter>
    </customSheetView>
    <customSheetView guid="{C1FC9FE0-9C36-4C40-A616-C57F71C36EB7}" showPageBreaks="1" showRuler="0" topLeftCell="A115">
      <selection activeCell="W100" sqref="W100"/>
      <rowBreaks count="2" manualBreakCount="2">
        <brk id="62" max="16383" man="1"/>
        <brk id="130" max="16383" man="1"/>
      </rowBreaks>
      <pageMargins left="0.70866141732283472" right="0.39370078740157483" top="0.59055118110236227" bottom="0.39370078740157483" header="0.51181102362204722" footer="0.51181102362204722"/>
      <pageSetup paperSize="13" orientation="portrait" horizontalDpi="300" verticalDpi="300" r:id="rId7"/>
      <headerFooter alignWithMargins="0">
        <oddHeader>&amp;L&amp;"HG丸ｺﾞｼｯｸM-PRO,標準"&amp;8&amp;F</oddHeader>
      </headerFooter>
    </customSheetView>
    <customSheetView guid="{C7D6172A-FECF-423E-85CC-6F7F8AAC65B9}" showPageBreaks="1" showRuler="0" topLeftCell="A27">
      <selection activeCell="J48" sqref="J48"/>
      <rowBreaks count="2" manualBreakCount="2">
        <brk id="62" max="16383" man="1"/>
        <brk id="130" max="16383" man="1"/>
      </rowBreaks>
      <pageMargins left="0.70866141732283472" right="0.39370078740157483" top="0.59055118110236227" bottom="0.39370078740157483" header="0.51181102362204722" footer="0.51181102362204722"/>
      <pageSetup paperSize="13" orientation="portrait" horizontalDpi="300" verticalDpi="300" r:id="rId8"/>
      <headerFooter alignWithMargins="0">
        <oddHeader>&amp;L&amp;"HG丸ｺﾞｼｯｸM-PRO,標準"&amp;8&amp;F</oddHeader>
      </headerFooter>
    </customSheetView>
    <customSheetView guid="{042D1E7E-6DEB-42E0-AB4E-7CCF458C60F7}" scale="120" showPageBreaks="1" view="pageBreakPreview" showRuler="0" topLeftCell="A144">
      <selection activeCell="J111" sqref="J111"/>
      <rowBreaks count="4" manualBreakCount="4">
        <brk id="56" max="19" man="1"/>
        <brk id="120" max="19" man="1"/>
        <brk id="188" max="16383" man="1"/>
        <brk id="234" max="16383" man="1"/>
      </rowBreaks>
      <pageMargins left="0.70866141732283472" right="0.39370078740157483" top="0.59055118110236227" bottom="0.39370078740157483" header="0.51181102362204722" footer="0.51181102362204722"/>
      <pageSetup paperSize="13" orientation="portrait" horizontalDpi="300" verticalDpi="300" r:id="rId9"/>
      <headerFooter alignWithMargins="0">
        <oddHeader>&amp;L&amp;"HG丸ｺﾞｼｯｸM-PRO,標準"&amp;8&amp;F</oddHeader>
      </headerFooter>
    </customSheetView>
    <customSheetView guid="{097CC973-03A1-4661-97C0-EA1660F0B571}" showPageBreaks="1" showRuler="0" topLeftCell="A28">
      <selection activeCell="X37" sqref="X37"/>
      <rowBreaks count="6" manualBreakCount="6">
        <brk id="56" max="16383" man="1"/>
        <brk id="120" max="19" man="1"/>
        <brk id="182" max="16383" man="1"/>
        <brk id="188" max="16383" man="1"/>
        <brk id="233" max="16383" man="1"/>
        <brk id="244" max="16383" man="1"/>
      </rowBreaks>
      <pageMargins left="0.70866141732283472" right="0.39370078740157483" top="0.59055118110236227" bottom="0.39370078740157483" header="0.51181102362204722" footer="0.51181102362204722"/>
      <pageSetup paperSize="13" scale="98" orientation="portrait" horizontalDpi="300" verticalDpi="300" r:id="rId10"/>
      <headerFooter alignWithMargins="0">
        <oddHeader>&amp;L&amp;"HG丸ｺﾞｼｯｸM-PRO,標準"&amp;8&amp;F</oddHeader>
      </headerFooter>
    </customSheetView>
  </customSheetViews>
  <mergeCells count="701">
    <mergeCell ref="D90:D91"/>
    <mergeCell ref="D94:D95"/>
    <mergeCell ref="D92:D93"/>
    <mergeCell ref="D88:D89"/>
    <mergeCell ref="B76:B77"/>
    <mergeCell ref="D80:D81"/>
    <mergeCell ref="C80:C81"/>
    <mergeCell ref="C78:C79"/>
    <mergeCell ref="C92:C93"/>
    <mergeCell ref="C88:C89"/>
    <mergeCell ref="D82:D83"/>
    <mergeCell ref="A96:A97"/>
    <mergeCell ref="A98:A99"/>
    <mergeCell ref="A92:A93"/>
    <mergeCell ref="C110:C111"/>
    <mergeCell ref="B108:B109"/>
    <mergeCell ref="C106:C107"/>
    <mergeCell ref="C96:C97"/>
    <mergeCell ref="B98:B99"/>
    <mergeCell ref="B96:B97"/>
    <mergeCell ref="C98:C99"/>
    <mergeCell ref="A102:A103"/>
    <mergeCell ref="A100:A101"/>
    <mergeCell ref="A94:A95"/>
    <mergeCell ref="C100:C101"/>
    <mergeCell ref="B104:B105"/>
    <mergeCell ref="B110:B111"/>
    <mergeCell ref="C94:C95"/>
    <mergeCell ref="B92:B93"/>
    <mergeCell ref="B94:B95"/>
    <mergeCell ref="A104:A105"/>
    <mergeCell ref="A106:A107"/>
    <mergeCell ref="A110:A111"/>
    <mergeCell ref="A134:A135"/>
    <mergeCell ref="A132:A133"/>
    <mergeCell ref="A130:A131"/>
    <mergeCell ref="C126:C127"/>
    <mergeCell ref="A116:A117"/>
    <mergeCell ref="A118:A119"/>
    <mergeCell ref="A126:A127"/>
    <mergeCell ref="C122:C123"/>
    <mergeCell ref="C116:C117"/>
    <mergeCell ref="B128:B129"/>
    <mergeCell ref="A114:A115"/>
    <mergeCell ref="A112:A113"/>
    <mergeCell ref="B106:B107"/>
    <mergeCell ref="B116:B117"/>
    <mergeCell ref="A108:A109"/>
    <mergeCell ref="A122:A123"/>
    <mergeCell ref="B102:B103"/>
    <mergeCell ref="B100:B101"/>
    <mergeCell ref="C128:C129"/>
    <mergeCell ref="C124:C125"/>
    <mergeCell ref="B112:B113"/>
    <mergeCell ref="B118:B119"/>
    <mergeCell ref="B126:B127"/>
    <mergeCell ref="B124:B125"/>
    <mergeCell ref="B122:B123"/>
    <mergeCell ref="C118:C119"/>
    <mergeCell ref="C102:C103"/>
    <mergeCell ref="C104:C105"/>
    <mergeCell ref="B114:B115"/>
    <mergeCell ref="C112:C113"/>
    <mergeCell ref="C114:C115"/>
    <mergeCell ref="C108:C109"/>
    <mergeCell ref="A128:A129"/>
    <mergeCell ref="A124:A125"/>
    <mergeCell ref="C180:C181"/>
    <mergeCell ref="D174:D175"/>
    <mergeCell ref="Q168:Q169"/>
    <mergeCell ref="D162:D163"/>
    <mergeCell ref="C178:C179"/>
    <mergeCell ref="B132:B133"/>
    <mergeCell ref="C134:C135"/>
    <mergeCell ref="C138:C139"/>
    <mergeCell ref="D130:D131"/>
    <mergeCell ref="C132:C133"/>
    <mergeCell ref="B130:B131"/>
    <mergeCell ref="B134:B135"/>
    <mergeCell ref="C130:C131"/>
    <mergeCell ref="D180:D181"/>
    <mergeCell ref="D178:D179"/>
    <mergeCell ref="B168:B169"/>
    <mergeCell ref="C170:C171"/>
    <mergeCell ref="C168:C169"/>
    <mergeCell ref="C176:C177"/>
    <mergeCell ref="C172:C173"/>
    <mergeCell ref="C174:C175"/>
    <mergeCell ref="D156:D157"/>
    <mergeCell ref="C160:C161"/>
    <mergeCell ref="Q176:Q177"/>
    <mergeCell ref="T180:T181"/>
    <mergeCell ref="R182:R183"/>
    <mergeCell ref="T178:T179"/>
    <mergeCell ref="S178:S179"/>
    <mergeCell ref="R180:R181"/>
    <mergeCell ref="R178:R179"/>
    <mergeCell ref="T182:T183"/>
    <mergeCell ref="T154:T155"/>
    <mergeCell ref="R158:R159"/>
    <mergeCell ref="R168:R169"/>
    <mergeCell ref="T162:T163"/>
    <mergeCell ref="T168:T169"/>
    <mergeCell ref="S174:S175"/>
    <mergeCell ref="R164:R165"/>
    <mergeCell ref="R166:R167"/>
    <mergeCell ref="S182:S183"/>
    <mergeCell ref="R156:R157"/>
    <mergeCell ref="R170:R171"/>
    <mergeCell ref="S164:S165"/>
    <mergeCell ref="T164:T165"/>
    <mergeCell ref="T166:T167"/>
    <mergeCell ref="T176:T177"/>
    <mergeCell ref="R176:R177"/>
    <mergeCell ref="T172:T173"/>
    <mergeCell ref="C182:C183"/>
    <mergeCell ref="Q122:Q123"/>
    <mergeCell ref="K120:N120"/>
    <mergeCell ref="Q166:Q167"/>
    <mergeCell ref="Q160:Q161"/>
    <mergeCell ref="Q178:Q179"/>
    <mergeCell ref="Q174:Q175"/>
    <mergeCell ref="J133:J134"/>
    <mergeCell ref="D152:D153"/>
    <mergeCell ref="E151:P151"/>
    <mergeCell ref="K133:K134"/>
    <mergeCell ref="D134:D135"/>
    <mergeCell ref="D138:D139"/>
    <mergeCell ref="D132:D133"/>
    <mergeCell ref="D136:D137"/>
    <mergeCell ref="Q182:Q183"/>
    <mergeCell ref="D182:D183"/>
    <mergeCell ref="J182:K182"/>
    <mergeCell ref="C164:C165"/>
    <mergeCell ref="C162:C163"/>
    <mergeCell ref="D160:D161"/>
    <mergeCell ref="D176:D177"/>
    <mergeCell ref="Q124:Q125"/>
    <mergeCell ref="J168:K168"/>
    <mergeCell ref="A182:A183"/>
    <mergeCell ref="S162:S163"/>
    <mergeCell ref="A178:A179"/>
    <mergeCell ref="A180:A181"/>
    <mergeCell ref="S166:S167"/>
    <mergeCell ref="Q170:Q171"/>
    <mergeCell ref="S180:S181"/>
    <mergeCell ref="A174:A175"/>
    <mergeCell ref="D166:D167"/>
    <mergeCell ref="C166:C167"/>
    <mergeCell ref="B174:B175"/>
    <mergeCell ref="A172:A173"/>
    <mergeCell ref="B170:B171"/>
    <mergeCell ref="B172:B173"/>
    <mergeCell ref="D168:D169"/>
    <mergeCell ref="D170:D171"/>
    <mergeCell ref="D172:D173"/>
    <mergeCell ref="B166:B167"/>
    <mergeCell ref="B182:B183"/>
    <mergeCell ref="Q180:Q181"/>
    <mergeCell ref="A176:A177"/>
    <mergeCell ref="B176:B177"/>
    <mergeCell ref="B178:B179"/>
    <mergeCell ref="B180:B181"/>
    <mergeCell ref="R172:R173"/>
    <mergeCell ref="S172:S173"/>
    <mergeCell ref="S176:S177"/>
    <mergeCell ref="T174:T175"/>
    <mergeCell ref="R174:R175"/>
    <mergeCell ref="T170:T171"/>
    <mergeCell ref="S170:S171"/>
    <mergeCell ref="S106:S107"/>
    <mergeCell ref="R124:R125"/>
    <mergeCell ref="S168:S169"/>
    <mergeCell ref="S160:S161"/>
    <mergeCell ref="R144:R145"/>
    <mergeCell ref="T142:T143"/>
    <mergeCell ref="R160:R161"/>
    <mergeCell ref="S156:S157"/>
    <mergeCell ref="T158:T159"/>
    <mergeCell ref="T160:T161"/>
    <mergeCell ref="T118:T119"/>
    <mergeCell ref="S122:S123"/>
    <mergeCell ref="S114:S115"/>
    <mergeCell ref="T126:T127"/>
    <mergeCell ref="S124:S125"/>
    <mergeCell ref="T132:T133"/>
    <mergeCell ref="T128:T129"/>
    <mergeCell ref="Q162:Q163"/>
    <mergeCell ref="K166:K167"/>
    <mergeCell ref="D164:D165"/>
    <mergeCell ref="J166:J167"/>
    <mergeCell ref="D124:D125"/>
    <mergeCell ref="D126:D127"/>
    <mergeCell ref="D128:D129"/>
    <mergeCell ref="T112:T113"/>
    <mergeCell ref="S100:S101"/>
    <mergeCell ref="S110:S111"/>
    <mergeCell ref="T100:T101"/>
    <mergeCell ref="T104:T105"/>
    <mergeCell ref="Q146:Q147"/>
    <mergeCell ref="R162:R163"/>
    <mergeCell ref="Q156:Q157"/>
    <mergeCell ref="S130:S131"/>
    <mergeCell ref="T110:T111"/>
    <mergeCell ref="T108:T109"/>
    <mergeCell ref="S108:S109"/>
    <mergeCell ref="T106:T107"/>
    <mergeCell ref="S112:S113"/>
    <mergeCell ref="R134:R135"/>
    <mergeCell ref="Q134:Q135"/>
    <mergeCell ref="S158:S159"/>
    <mergeCell ref="T96:T97"/>
    <mergeCell ref="T98:T99"/>
    <mergeCell ref="T102:T103"/>
    <mergeCell ref="S82:S83"/>
    <mergeCell ref="T80:T81"/>
    <mergeCell ref="T78:T79"/>
    <mergeCell ref="S102:S103"/>
    <mergeCell ref="S104:S105"/>
    <mergeCell ref="S98:S99"/>
    <mergeCell ref="S96:S97"/>
    <mergeCell ref="S94:S95"/>
    <mergeCell ref="T94:T95"/>
    <mergeCell ref="S92:S93"/>
    <mergeCell ref="S66:S67"/>
    <mergeCell ref="T66:T67"/>
    <mergeCell ref="T60:T61"/>
    <mergeCell ref="S54:S55"/>
    <mergeCell ref="S74:S75"/>
    <mergeCell ref="T74:T75"/>
    <mergeCell ref="S72:S73"/>
    <mergeCell ref="T92:T93"/>
    <mergeCell ref="T90:T91"/>
    <mergeCell ref="S80:S81"/>
    <mergeCell ref="T88:T89"/>
    <mergeCell ref="T70:T71"/>
    <mergeCell ref="T62:T63"/>
    <mergeCell ref="T58:T59"/>
    <mergeCell ref="T54:T55"/>
    <mergeCell ref="S88:S89"/>
    <mergeCell ref="S78:S79"/>
    <mergeCell ref="T82:T83"/>
    <mergeCell ref="S90:S91"/>
    <mergeCell ref="S76:S77"/>
    <mergeCell ref="T76:T77"/>
    <mergeCell ref="S68:S69"/>
    <mergeCell ref="S70:S71"/>
    <mergeCell ref="S62:S63"/>
    <mergeCell ref="E1:P1"/>
    <mergeCell ref="E27:P27"/>
    <mergeCell ref="G24:J24"/>
    <mergeCell ref="K24:N24"/>
    <mergeCell ref="K11:K12"/>
    <mergeCell ref="T72:T73"/>
    <mergeCell ref="S2:S3"/>
    <mergeCell ref="S12:S13"/>
    <mergeCell ref="S4:S5"/>
    <mergeCell ref="S8:S9"/>
    <mergeCell ref="S6:S7"/>
    <mergeCell ref="T68:T69"/>
    <mergeCell ref="T2:T3"/>
    <mergeCell ref="T4:T5"/>
    <mergeCell ref="T6:T7"/>
    <mergeCell ref="T64:T65"/>
    <mergeCell ref="S58:S59"/>
    <mergeCell ref="T52:T53"/>
    <mergeCell ref="S40:S41"/>
    <mergeCell ref="T38:T39"/>
    <mergeCell ref="S42:S43"/>
    <mergeCell ref="S44:S45"/>
    <mergeCell ref="S22:S23"/>
    <mergeCell ref="T34:T35"/>
    <mergeCell ref="T10:T11"/>
    <mergeCell ref="T16:T17"/>
    <mergeCell ref="T8:T9"/>
    <mergeCell ref="T40:T41"/>
    <mergeCell ref="T46:T47"/>
    <mergeCell ref="R42:R43"/>
    <mergeCell ref="S60:S61"/>
    <mergeCell ref="T32:T33"/>
    <mergeCell ref="S30:S31"/>
    <mergeCell ref="S38:S39"/>
    <mergeCell ref="S32:S33"/>
    <mergeCell ref="S36:S37"/>
    <mergeCell ref="T36:T37"/>
    <mergeCell ref="S28:S29"/>
    <mergeCell ref="T28:T29"/>
    <mergeCell ref="T22:T23"/>
    <mergeCell ref="R58:R59"/>
    <mergeCell ref="R54:R55"/>
    <mergeCell ref="R60:R61"/>
    <mergeCell ref="T42:T43"/>
    <mergeCell ref="T44:T45"/>
    <mergeCell ref="S46:S47"/>
    <mergeCell ref="S52:S53"/>
    <mergeCell ref="S50:S51"/>
    <mergeCell ref="T50:T51"/>
    <mergeCell ref="T48:T49"/>
    <mergeCell ref="R44:R45"/>
    <mergeCell ref="R46:R47"/>
    <mergeCell ref="R50:R51"/>
    <mergeCell ref="R52:R53"/>
    <mergeCell ref="T30:T31"/>
    <mergeCell ref="S34:S35"/>
    <mergeCell ref="S64:S65"/>
    <mergeCell ref="A8:A9"/>
    <mergeCell ref="Q2:Q3"/>
    <mergeCell ref="T20:T21"/>
    <mergeCell ref="S20:S21"/>
    <mergeCell ref="S10:S11"/>
    <mergeCell ref="T18:T19"/>
    <mergeCell ref="T12:T13"/>
    <mergeCell ref="S14:S15"/>
    <mergeCell ref="S18:S19"/>
    <mergeCell ref="S16:S17"/>
    <mergeCell ref="T14:T15"/>
    <mergeCell ref="J11:J12"/>
    <mergeCell ref="R12:R13"/>
    <mergeCell ref="D8:D9"/>
    <mergeCell ref="A2:A3"/>
    <mergeCell ref="A4:A5"/>
    <mergeCell ref="A10:A11"/>
    <mergeCell ref="A6:A7"/>
    <mergeCell ref="R40:R41"/>
    <mergeCell ref="R36:R37"/>
    <mergeCell ref="R38:R39"/>
    <mergeCell ref="Q32:Q33"/>
    <mergeCell ref="S48:S49"/>
    <mergeCell ref="R20:R21"/>
    <mergeCell ref="R22:R23"/>
    <mergeCell ref="Q22:Q23"/>
    <mergeCell ref="Q28:Q29"/>
    <mergeCell ref="R30:R31"/>
    <mergeCell ref="R28:R29"/>
    <mergeCell ref="R32:R33"/>
    <mergeCell ref="Q8:Q9"/>
    <mergeCell ref="R34:R35"/>
    <mergeCell ref="Q34:Q35"/>
    <mergeCell ref="C2:C3"/>
    <mergeCell ref="R18:R19"/>
    <mergeCell ref="Q16:Q17"/>
    <mergeCell ref="R14:R15"/>
    <mergeCell ref="R16:R17"/>
    <mergeCell ref="Q10:Q11"/>
    <mergeCell ref="D10:D11"/>
    <mergeCell ref="D16:D17"/>
    <mergeCell ref="Q6:Q7"/>
    <mergeCell ref="R2:R3"/>
    <mergeCell ref="Q4:Q5"/>
    <mergeCell ref="R4:R5"/>
    <mergeCell ref="R6:R7"/>
    <mergeCell ref="D2:D3"/>
    <mergeCell ref="B8:B9"/>
    <mergeCell ref="R8:R9"/>
    <mergeCell ref="B4:B5"/>
    <mergeCell ref="C8:C9"/>
    <mergeCell ref="B6:B7"/>
    <mergeCell ref="R10:R11"/>
    <mergeCell ref="B18:B19"/>
    <mergeCell ref="B14:B15"/>
    <mergeCell ref="D18:D19"/>
    <mergeCell ref="D14:D15"/>
    <mergeCell ref="D12:D13"/>
    <mergeCell ref="B16:B17"/>
    <mergeCell ref="C16:C17"/>
    <mergeCell ref="D4:D5"/>
    <mergeCell ref="D6:D7"/>
    <mergeCell ref="C4:C5"/>
    <mergeCell ref="C6:C7"/>
    <mergeCell ref="Q18:Q19"/>
    <mergeCell ref="Q14:Q15"/>
    <mergeCell ref="Q12:Q13"/>
    <mergeCell ref="B2:B3"/>
    <mergeCell ref="K40:K41"/>
    <mergeCell ref="D34:D35"/>
    <mergeCell ref="D32:D33"/>
    <mergeCell ref="Q20:Q21"/>
    <mergeCell ref="D40:D41"/>
    <mergeCell ref="Q30:Q31"/>
    <mergeCell ref="Q36:Q37"/>
    <mergeCell ref="Q40:Q41"/>
    <mergeCell ref="Q38:Q39"/>
    <mergeCell ref="D38:D39"/>
    <mergeCell ref="D36:D37"/>
    <mergeCell ref="C10:C11"/>
    <mergeCell ref="C18:C19"/>
    <mergeCell ref="C20:C21"/>
    <mergeCell ref="D22:D23"/>
    <mergeCell ref="C14:C15"/>
    <mergeCell ref="C22:C23"/>
    <mergeCell ref="D20:D21"/>
    <mergeCell ref="C12:C13"/>
    <mergeCell ref="B10:B11"/>
    <mergeCell ref="D30:D31"/>
    <mergeCell ref="C34:C35"/>
    <mergeCell ref="D28:D29"/>
    <mergeCell ref="B36:B37"/>
    <mergeCell ref="C36:C37"/>
    <mergeCell ref="C38:C39"/>
    <mergeCell ref="A36:A37"/>
    <mergeCell ref="B32:B33"/>
    <mergeCell ref="A32:A33"/>
    <mergeCell ref="A30:A31"/>
    <mergeCell ref="A34:A35"/>
    <mergeCell ref="B34:B35"/>
    <mergeCell ref="C32:C33"/>
    <mergeCell ref="B30:B31"/>
    <mergeCell ref="A28:A29"/>
    <mergeCell ref="A18:A19"/>
    <mergeCell ref="A14:A15"/>
    <mergeCell ref="A20:A21"/>
    <mergeCell ref="A22:A23"/>
    <mergeCell ref="B28:B29"/>
    <mergeCell ref="B22:B23"/>
    <mergeCell ref="B20:B21"/>
    <mergeCell ref="C30:C31"/>
    <mergeCell ref="B52:B53"/>
    <mergeCell ref="C52:C53"/>
    <mergeCell ref="B50:B51"/>
    <mergeCell ref="C48:C49"/>
    <mergeCell ref="B12:B13"/>
    <mergeCell ref="A42:A43"/>
    <mergeCell ref="C42:C43"/>
    <mergeCell ref="A46:A47"/>
    <mergeCell ref="A44:A45"/>
    <mergeCell ref="A48:A49"/>
    <mergeCell ref="B46:B47"/>
    <mergeCell ref="C46:C47"/>
    <mergeCell ref="C44:C45"/>
    <mergeCell ref="B38:B39"/>
    <mergeCell ref="A38:A39"/>
    <mergeCell ref="C40:C41"/>
    <mergeCell ref="B42:B43"/>
    <mergeCell ref="B40:B41"/>
    <mergeCell ref="B44:B45"/>
    <mergeCell ref="A40:A41"/>
    <mergeCell ref="B48:B49"/>
    <mergeCell ref="A12:A13"/>
    <mergeCell ref="A16:A17"/>
    <mergeCell ref="C28:C29"/>
    <mergeCell ref="B64:B65"/>
    <mergeCell ref="B62:B63"/>
    <mergeCell ref="A64:A65"/>
    <mergeCell ref="B58:B59"/>
    <mergeCell ref="R62:R63"/>
    <mergeCell ref="R48:R49"/>
    <mergeCell ref="D58:D59"/>
    <mergeCell ref="D52:D53"/>
    <mergeCell ref="Q58:Q59"/>
    <mergeCell ref="C54:C55"/>
    <mergeCell ref="A60:A61"/>
    <mergeCell ref="B60:B61"/>
    <mergeCell ref="A62:A63"/>
    <mergeCell ref="B54:B55"/>
    <mergeCell ref="A54:A55"/>
    <mergeCell ref="C62:C63"/>
    <mergeCell ref="A52:A53"/>
    <mergeCell ref="Q60:Q61"/>
    <mergeCell ref="C60:C61"/>
    <mergeCell ref="D60:D61"/>
    <mergeCell ref="D48:D49"/>
    <mergeCell ref="A50:A51"/>
    <mergeCell ref="D50:D51"/>
    <mergeCell ref="A58:A59"/>
    <mergeCell ref="J71:K71"/>
    <mergeCell ref="Q44:Q45"/>
    <mergeCell ref="Q46:Q47"/>
    <mergeCell ref="D42:D43"/>
    <mergeCell ref="D46:D47"/>
    <mergeCell ref="Q42:Q43"/>
    <mergeCell ref="D44:D45"/>
    <mergeCell ref="E57:P57"/>
    <mergeCell ref="G56:J56"/>
    <mergeCell ref="K56:N56"/>
    <mergeCell ref="Q54:Q55"/>
    <mergeCell ref="D54:D55"/>
    <mergeCell ref="Q52:Q53"/>
    <mergeCell ref="Q48:Q49"/>
    <mergeCell ref="J54:K55"/>
    <mergeCell ref="Q62:Q63"/>
    <mergeCell ref="D62:D63"/>
    <mergeCell ref="D64:D65"/>
    <mergeCell ref="C64:C65"/>
    <mergeCell ref="Q50:Q51"/>
    <mergeCell ref="C58:C59"/>
    <mergeCell ref="R64:R65"/>
    <mergeCell ref="Q64:Q65"/>
    <mergeCell ref="D68:D69"/>
    <mergeCell ref="R66:R67"/>
    <mergeCell ref="Q68:Q69"/>
    <mergeCell ref="C50:C51"/>
    <mergeCell ref="K69:K70"/>
    <mergeCell ref="J69:J70"/>
    <mergeCell ref="E87:P87"/>
    <mergeCell ref="R80:R81"/>
    <mergeCell ref="R78:R79"/>
    <mergeCell ref="Q80:Q81"/>
    <mergeCell ref="D74:D75"/>
    <mergeCell ref="K84:N84"/>
    <mergeCell ref="G84:J84"/>
    <mergeCell ref="D76:D77"/>
    <mergeCell ref="D78:D79"/>
    <mergeCell ref="R76:R77"/>
    <mergeCell ref="R74:R75"/>
    <mergeCell ref="Q74:Q75"/>
    <mergeCell ref="J82:K83"/>
    <mergeCell ref="R72:R73"/>
    <mergeCell ref="R68:R69"/>
    <mergeCell ref="R70:R71"/>
    <mergeCell ref="Q66:Q67"/>
    <mergeCell ref="Q76:Q77"/>
    <mergeCell ref="Q72:Q73"/>
    <mergeCell ref="Q82:Q83"/>
    <mergeCell ref="Q78:Q79"/>
    <mergeCell ref="A78:A79"/>
    <mergeCell ref="A70:A71"/>
    <mergeCell ref="A80:A81"/>
    <mergeCell ref="D72:D73"/>
    <mergeCell ref="D70:D71"/>
    <mergeCell ref="Q70:Q71"/>
    <mergeCell ref="C72:C73"/>
    <mergeCell ref="B72:B73"/>
    <mergeCell ref="B78:B79"/>
    <mergeCell ref="C82:C83"/>
    <mergeCell ref="B82:B83"/>
    <mergeCell ref="B74:B75"/>
    <mergeCell ref="C74:C75"/>
    <mergeCell ref="C76:C77"/>
    <mergeCell ref="B80:B81"/>
    <mergeCell ref="D66:D67"/>
    <mergeCell ref="A66:A67"/>
    <mergeCell ref="B70:B71"/>
    <mergeCell ref="B68:B69"/>
    <mergeCell ref="C68:C69"/>
    <mergeCell ref="C70:C71"/>
    <mergeCell ref="B66:B67"/>
    <mergeCell ref="A68:A69"/>
    <mergeCell ref="C66:C67"/>
    <mergeCell ref="A90:A91"/>
    <mergeCell ref="A82:A83"/>
    <mergeCell ref="A88:A89"/>
    <mergeCell ref="A76:A77"/>
    <mergeCell ref="A72:A73"/>
    <mergeCell ref="A74:A75"/>
    <mergeCell ref="B88:B89"/>
    <mergeCell ref="C90:C91"/>
    <mergeCell ref="B90:B91"/>
    <mergeCell ref="Q88:Q89"/>
    <mergeCell ref="R82:R83"/>
    <mergeCell ref="R88:R89"/>
    <mergeCell ref="R90:R91"/>
    <mergeCell ref="R126:R127"/>
    <mergeCell ref="R130:R131"/>
    <mergeCell ref="Q90:Q91"/>
    <mergeCell ref="Q94:Q95"/>
    <mergeCell ref="Q96:Q97"/>
    <mergeCell ref="R96:R97"/>
    <mergeCell ref="Q130:Q131"/>
    <mergeCell ref="R94:R95"/>
    <mergeCell ref="R92:R93"/>
    <mergeCell ref="Q92:Q93"/>
    <mergeCell ref="Q102:Q103"/>
    <mergeCell ref="Q112:Q113"/>
    <mergeCell ref="Q104:Q105"/>
    <mergeCell ref="R100:R101"/>
    <mergeCell ref="R98:R99"/>
    <mergeCell ref="Q116:Q117"/>
    <mergeCell ref="R118:R119"/>
    <mergeCell ref="D96:D97"/>
    <mergeCell ref="K102:K103"/>
    <mergeCell ref="Q100:Q101"/>
    <mergeCell ref="D100:D101"/>
    <mergeCell ref="D98:D99"/>
    <mergeCell ref="D104:D105"/>
    <mergeCell ref="G184:J184"/>
    <mergeCell ref="K184:N184"/>
    <mergeCell ref="Q164:Q165"/>
    <mergeCell ref="Q98:Q99"/>
    <mergeCell ref="Q114:Q115"/>
    <mergeCell ref="J102:J103"/>
    <mergeCell ref="Q106:Q107"/>
    <mergeCell ref="E121:P121"/>
    <mergeCell ref="Q154:Q155"/>
    <mergeCell ref="Q140:Q141"/>
    <mergeCell ref="Q126:Q127"/>
    <mergeCell ref="Q138:Q139"/>
    <mergeCell ref="Q132:Q133"/>
    <mergeCell ref="Q136:Q137"/>
    <mergeCell ref="Q128:Q129"/>
    <mergeCell ref="Q172:Q173"/>
    <mergeCell ref="G148:J148"/>
    <mergeCell ref="D108:D109"/>
    <mergeCell ref="R102:R103"/>
    <mergeCell ref="R110:R111"/>
    <mergeCell ref="Q108:Q109"/>
    <mergeCell ref="R108:R109"/>
    <mergeCell ref="R112:R113"/>
    <mergeCell ref="D112:D113"/>
    <mergeCell ref="J104:K104"/>
    <mergeCell ref="R106:R107"/>
    <mergeCell ref="D102:D103"/>
    <mergeCell ref="R104:R105"/>
    <mergeCell ref="D110:D111"/>
    <mergeCell ref="Q110:Q111"/>
    <mergeCell ref="S118:S119"/>
    <mergeCell ref="D122:D123"/>
    <mergeCell ref="R114:R115"/>
    <mergeCell ref="T116:T117"/>
    <mergeCell ref="S116:S117"/>
    <mergeCell ref="R122:R123"/>
    <mergeCell ref="T114:T115"/>
    <mergeCell ref="D116:D117"/>
    <mergeCell ref="D118:D119"/>
    <mergeCell ref="Q118:Q119"/>
    <mergeCell ref="R116:R117"/>
    <mergeCell ref="D114:D115"/>
    <mergeCell ref="T122:T123"/>
    <mergeCell ref="J118:K119"/>
    <mergeCell ref="T124:T125"/>
    <mergeCell ref="R140:R141"/>
    <mergeCell ref="R128:R129"/>
    <mergeCell ref="R132:R133"/>
    <mergeCell ref="D158:D159"/>
    <mergeCell ref="Q158:Q159"/>
    <mergeCell ref="R138:R139"/>
    <mergeCell ref="R136:R137"/>
    <mergeCell ref="R146:R147"/>
    <mergeCell ref="R154:R155"/>
    <mergeCell ref="R152:R153"/>
    <mergeCell ref="T146:T147"/>
    <mergeCell ref="T152:T153"/>
    <mergeCell ref="T140:T141"/>
    <mergeCell ref="S132:S133"/>
    <mergeCell ref="S128:S129"/>
    <mergeCell ref="T130:T131"/>
    <mergeCell ref="S126:S127"/>
    <mergeCell ref="S134:S135"/>
    <mergeCell ref="T144:T145"/>
    <mergeCell ref="S140:S141"/>
    <mergeCell ref="S142:S143"/>
    <mergeCell ref="S138:S139"/>
    <mergeCell ref="S136:S137"/>
    <mergeCell ref="Q152:Q153"/>
    <mergeCell ref="C140:C141"/>
    <mergeCell ref="C154:C155"/>
    <mergeCell ref="C142:C143"/>
    <mergeCell ref="C144:C145"/>
    <mergeCell ref="D142:D143"/>
    <mergeCell ref="C146:C147"/>
    <mergeCell ref="D140:D141"/>
    <mergeCell ref="D144:D145"/>
    <mergeCell ref="D154:D155"/>
    <mergeCell ref="Q142:Q143"/>
    <mergeCell ref="J146:K147"/>
    <mergeCell ref="B136:B137"/>
    <mergeCell ref="A154:A155"/>
    <mergeCell ref="A142:A143"/>
    <mergeCell ref="A156:A157"/>
    <mergeCell ref="A136:A137"/>
    <mergeCell ref="T136:T137"/>
    <mergeCell ref="T138:T139"/>
    <mergeCell ref="R142:R143"/>
    <mergeCell ref="S152:S153"/>
    <mergeCell ref="S146:S147"/>
    <mergeCell ref="S144:S145"/>
    <mergeCell ref="B156:B157"/>
    <mergeCell ref="S154:S155"/>
    <mergeCell ref="A140:A141"/>
    <mergeCell ref="B140:B141"/>
    <mergeCell ref="A144:A145"/>
    <mergeCell ref="A146:A147"/>
    <mergeCell ref="B142:B143"/>
    <mergeCell ref="C156:C157"/>
    <mergeCell ref="T156:T157"/>
    <mergeCell ref="C152:C153"/>
    <mergeCell ref="D146:D147"/>
    <mergeCell ref="K148:N148"/>
    <mergeCell ref="Q144:Q145"/>
    <mergeCell ref="J40:J41"/>
    <mergeCell ref="A170:A171"/>
    <mergeCell ref="A168:A169"/>
    <mergeCell ref="A164:A165"/>
    <mergeCell ref="A162:A163"/>
    <mergeCell ref="A166:A167"/>
    <mergeCell ref="B154:B155"/>
    <mergeCell ref="B160:B161"/>
    <mergeCell ref="B164:B165"/>
    <mergeCell ref="B158:B159"/>
    <mergeCell ref="C158:C159"/>
    <mergeCell ref="A158:A159"/>
    <mergeCell ref="B144:B145"/>
    <mergeCell ref="B146:B147"/>
    <mergeCell ref="B162:B163"/>
    <mergeCell ref="B138:B139"/>
    <mergeCell ref="A138:A139"/>
    <mergeCell ref="A152:A153"/>
    <mergeCell ref="A160:A161"/>
    <mergeCell ref="B152:B153"/>
    <mergeCell ref="C136:C137"/>
    <mergeCell ref="G120:J120"/>
    <mergeCell ref="D106:D107"/>
  </mergeCells>
  <phoneticPr fontId="1"/>
  <pageMargins left="0.70866141732283472" right="0.19685039370078741" top="0.59055118110236227" bottom="0" header="0.51181102362204722" footer="0.51181102362204722"/>
  <pageSetup paperSize="9" scale="115" orientation="portrait" horizontalDpi="300" verticalDpi="300" r:id="rId11"/>
  <headerFooter alignWithMargins="0">
    <oddHeader>&amp;L&amp;"HG丸ｺﾞｼｯｸM-PRO,標準"&amp;8&amp;F</oddHeader>
  </headerFooter>
  <rowBreaks count="4" manualBreakCount="4">
    <brk id="56" max="16383" man="1"/>
    <brk id="120" max="19" man="1"/>
    <brk id="186" max="16383" man="1"/>
    <brk id="1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P69"/>
  <sheetViews>
    <sheetView topLeftCell="A10" zoomScaleNormal="100" workbookViewId="0">
      <selection activeCell="K43" sqref="K43"/>
    </sheetView>
  </sheetViews>
  <sheetFormatPr defaultRowHeight="13.5" x14ac:dyDescent="0.15"/>
  <cols>
    <col min="1" max="1" width="3.75" style="85" customWidth="1"/>
    <col min="2" max="2" width="6.25" style="80" customWidth="1"/>
    <col min="3" max="3" width="2.5" style="80" customWidth="1"/>
    <col min="4" max="4" width="13.75" style="80" customWidth="1"/>
    <col min="5" max="5" width="11.25" style="87" customWidth="1"/>
    <col min="6" max="6" width="3.75" style="110" hidden="1" customWidth="1"/>
    <col min="7" max="7" width="9" style="80"/>
    <col min="8" max="8" width="4.875" style="86" customWidth="1"/>
    <col min="9" max="9" width="2.25" style="48" customWidth="1"/>
    <col min="10" max="11" width="9" style="86"/>
    <col min="12" max="12" width="4.5" style="80" customWidth="1"/>
    <col min="13" max="13" width="4.875" style="80" customWidth="1"/>
    <col min="14" max="14" width="2.25" style="80" customWidth="1"/>
    <col min="15" max="16384" width="9" style="80"/>
  </cols>
  <sheetData>
    <row r="1" spans="1:16" s="67" customFormat="1" x14ac:dyDescent="0.15">
      <c r="A1" s="67" t="s">
        <v>12</v>
      </c>
      <c r="E1" s="57"/>
      <c r="F1" s="96"/>
      <c r="H1" s="86"/>
      <c r="I1" s="48"/>
      <c r="J1" s="86"/>
      <c r="K1" s="86"/>
      <c r="M1" s="94"/>
      <c r="N1" s="94"/>
      <c r="O1" s="94"/>
      <c r="P1" s="94"/>
    </row>
    <row r="2" spans="1:16" s="48" customFormat="1" ht="13.5" customHeight="1" x14ac:dyDescent="0.15">
      <c r="A2" s="68" t="s">
        <v>3</v>
      </c>
      <c r="B2" s="69" t="s">
        <v>4</v>
      </c>
      <c r="C2" s="70" t="s">
        <v>5</v>
      </c>
      <c r="D2" s="69" t="s">
        <v>16</v>
      </c>
      <c r="E2" s="71" t="s">
        <v>53</v>
      </c>
      <c r="F2" s="105"/>
      <c r="G2" s="80"/>
      <c r="H2" s="86"/>
      <c r="J2" s="86"/>
      <c r="K2" s="86"/>
      <c r="M2" s="94"/>
      <c r="N2" s="94"/>
      <c r="O2" s="94"/>
      <c r="P2" s="94"/>
    </row>
    <row r="3" spans="1:16" s="76" customFormat="1" ht="13.5" customHeight="1" x14ac:dyDescent="0.15">
      <c r="A3" s="72">
        <v>8</v>
      </c>
      <c r="B3" s="73" t="s">
        <v>17</v>
      </c>
      <c r="C3" s="74">
        <v>1</v>
      </c>
      <c r="D3" s="73" t="s">
        <v>204</v>
      </c>
      <c r="E3" s="75" t="s">
        <v>205</v>
      </c>
      <c r="F3" s="106" t="str">
        <f t="shared" ref="F3:F29" si="0">B3</f>
        <v>千葉</v>
      </c>
      <c r="G3" s="97">
        <v>1</v>
      </c>
      <c r="H3" s="86"/>
      <c r="I3" s="48"/>
      <c r="J3" s="86"/>
      <c r="K3" s="86"/>
      <c r="M3" s="94"/>
      <c r="N3" s="94"/>
      <c r="O3" s="94"/>
      <c r="P3" s="94"/>
    </row>
    <row r="4" spans="1:16" s="76" customFormat="1" ht="13.5" customHeight="1" x14ac:dyDescent="0.15">
      <c r="A4" s="72">
        <v>19</v>
      </c>
      <c r="B4" s="73" t="s">
        <v>17</v>
      </c>
      <c r="C4" s="74">
        <v>2</v>
      </c>
      <c r="D4" s="73" t="s">
        <v>206</v>
      </c>
      <c r="E4" s="75" t="s">
        <v>207</v>
      </c>
      <c r="F4" s="106" t="str">
        <f t="shared" si="0"/>
        <v>千葉</v>
      </c>
      <c r="G4" s="97">
        <v>2</v>
      </c>
      <c r="I4" s="166"/>
      <c r="M4" s="94"/>
      <c r="N4" s="94"/>
      <c r="O4" s="94"/>
      <c r="P4" s="94"/>
    </row>
    <row r="5" spans="1:16" s="76" customFormat="1" ht="13.5" customHeight="1" x14ac:dyDescent="0.15">
      <c r="A5" s="72">
        <v>23</v>
      </c>
      <c r="B5" s="73" t="s">
        <v>17</v>
      </c>
      <c r="C5" s="74">
        <v>3</v>
      </c>
      <c r="D5" s="73" t="s">
        <v>208</v>
      </c>
      <c r="E5" s="75" t="s">
        <v>209</v>
      </c>
      <c r="F5" s="106" t="str">
        <f t="shared" si="0"/>
        <v>千葉</v>
      </c>
      <c r="G5" s="97">
        <v>3</v>
      </c>
      <c r="H5" s="86"/>
      <c r="I5" s="48"/>
      <c r="J5" s="86"/>
      <c r="K5" s="86"/>
      <c r="M5" s="94"/>
      <c r="N5" s="94"/>
      <c r="O5" s="94"/>
      <c r="P5" s="94"/>
    </row>
    <row r="6" spans="1:16" s="76" customFormat="1" ht="13.5" customHeight="1" x14ac:dyDescent="0.15">
      <c r="A6" s="72">
        <v>4</v>
      </c>
      <c r="B6" s="73" t="s">
        <v>17</v>
      </c>
      <c r="C6" s="74">
        <v>4</v>
      </c>
      <c r="D6" s="73" t="s">
        <v>210</v>
      </c>
      <c r="E6" s="75" t="s">
        <v>211</v>
      </c>
      <c r="F6" s="106" t="str">
        <f t="shared" si="0"/>
        <v>千葉</v>
      </c>
      <c r="G6" s="97">
        <v>4</v>
      </c>
      <c r="H6" s="86"/>
      <c r="I6" s="48"/>
      <c r="J6" s="86"/>
      <c r="K6" s="86"/>
      <c r="M6" s="93"/>
      <c r="N6" s="93"/>
      <c r="O6" s="93"/>
      <c r="P6" s="93"/>
    </row>
    <row r="7" spans="1:16" s="76" customFormat="1" ht="13.5" customHeight="1" x14ac:dyDescent="0.15">
      <c r="A7" s="72">
        <v>14</v>
      </c>
      <c r="B7" s="73" t="s">
        <v>21</v>
      </c>
      <c r="C7" s="74">
        <v>1</v>
      </c>
      <c r="D7" s="73" t="s">
        <v>153</v>
      </c>
      <c r="E7" s="75" t="s">
        <v>154</v>
      </c>
      <c r="F7" s="106" t="str">
        <f t="shared" si="0"/>
        <v>松戸</v>
      </c>
      <c r="G7" s="97">
        <v>5</v>
      </c>
      <c r="H7" s="86"/>
      <c r="I7" s="48"/>
      <c r="J7" s="86"/>
      <c r="K7" s="86"/>
      <c r="M7" s="94"/>
      <c r="N7" s="94"/>
      <c r="O7" s="94"/>
      <c r="P7" s="94"/>
    </row>
    <row r="8" spans="1:16" ht="13.5" customHeight="1" x14ac:dyDescent="0.15">
      <c r="A8" s="72">
        <v>13</v>
      </c>
      <c r="B8" s="73" t="s">
        <v>21</v>
      </c>
      <c r="C8" s="74">
        <v>2</v>
      </c>
      <c r="D8" s="73" t="s">
        <v>155</v>
      </c>
      <c r="E8" s="75" t="s">
        <v>156</v>
      </c>
      <c r="F8" s="106" t="str">
        <f t="shared" si="0"/>
        <v>松戸</v>
      </c>
      <c r="G8" s="97">
        <v>6</v>
      </c>
      <c r="J8" s="76"/>
      <c r="K8" s="76"/>
      <c r="M8" s="94"/>
      <c r="N8" s="94"/>
      <c r="O8" s="94"/>
      <c r="P8" s="94"/>
    </row>
    <row r="9" spans="1:16" ht="13.5" customHeight="1" x14ac:dyDescent="0.15">
      <c r="A9" s="72">
        <v>5</v>
      </c>
      <c r="B9" s="77" t="s">
        <v>21</v>
      </c>
      <c r="C9" s="78">
        <v>3</v>
      </c>
      <c r="D9" s="77" t="s">
        <v>157</v>
      </c>
      <c r="E9" s="79" t="s">
        <v>158</v>
      </c>
      <c r="F9" s="107" t="str">
        <f>B9</f>
        <v>松戸</v>
      </c>
      <c r="G9" s="97">
        <v>7</v>
      </c>
      <c r="H9" s="76"/>
      <c r="I9" s="166"/>
      <c r="M9" s="94"/>
      <c r="N9" s="94"/>
      <c r="O9" s="94"/>
      <c r="P9" s="94"/>
    </row>
    <row r="10" spans="1:16" ht="13.5" customHeight="1" x14ac:dyDescent="0.15">
      <c r="A10" s="72">
        <v>21</v>
      </c>
      <c r="B10" s="77" t="s">
        <v>21</v>
      </c>
      <c r="C10" s="78">
        <v>4</v>
      </c>
      <c r="D10" s="77" t="s">
        <v>159</v>
      </c>
      <c r="E10" s="79" t="s">
        <v>158</v>
      </c>
      <c r="F10" s="107" t="str">
        <f>B10</f>
        <v>松戸</v>
      </c>
      <c r="G10" s="97">
        <v>8</v>
      </c>
      <c r="M10" s="93"/>
      <c r="N10" s="93"/>
      <c r="O10" s="93"/>
      <c r="P10" s="93"/>
    </row>
    <row r="11" spans="1:16" ht="13.5" customHeight="1" x14ac:dyDescent="0.15">
      <c r="A11" s="72">
        <v>25</v>
      </c>
      <c r="B11" s="73" t="s">
        <v>260</v>
      </c>
      <c r="C11" s="74">
        <v>1</v>
      </c>
      <c r="D11" s="83" t="s">
        <v>138</v>
      </c>
      <c r="E11" s="84" t="s">
        <v>139</v>
      </c>
      <c r="F11" s="106" t="str">
        <f t="shared" si="0"/>
        <v>市川浦安</v>
      </c>
      <c r="G11" s="97">
        <v>9</v>
      </c>
      <c r="M11" s="94"/>
      <c r="N11" s="94"/>
      <c r="O11" s="94"/>
      <c r="P11" s="94"/>
    </row>
    <row r="12" spans="1:16" ht="13.5" customHeight="1" x14ac:dyDescent="0.15">
      <c r="A12" s="72">
        <v>7</v>
      </c>
      <c r="B12" s="73" t="s">
        <v>18</v>
      </c>
      <c r="C12" s="74">
        <v>1</v>
      </c>
      <c r="D12" s="73" t="s">
        <v>172</v>
      </c>
      <c r="E12" s="75" t="s">
        <v>173</v>
      </c>
      <c r="F12" s="106" t="str">
        <f t="shared" si="0"/>
        <v>船橋</v>
      </c>
      <c r="G12" s="97">
        <v>10</v>
      </c>
      <c r="M12" s="94"/>
      <c r="N12" s="94"/>
      <c r="O12" s="94"/>
      <c r="P12" s="94"/>
    </row>
    <row r="13" spans="1:16" ht="13.5" customHeight="1" x14ac:dyDescent="0.15">
      <c r="A13" s="72">
        <v>16</v>
      </c>
      <c r="B13" s="73" t="s">
        <v>18</v>
      </c>
      <c r="C13" s="74">
        <v>2</v>
      </c>
      <c r="D13" s="73" t="s">
        <v>174</v>
      </c>
      <c r="E13" s="75" t="s">
        <v>175</v>
      </c>
      <c r="F13" s="106" t="str">
        <f t="shared" si="0"/>
        <v>船橋</v>
      </c>
      <c r="G13" s="97">
        <v>11</v>
      </c>
      <c r="M13" s="94"/>
      <c r="N13" s="94"/>
      <c r="O13" s="94"/>
      <c r="P13" s="94"/>
    </row>
    <row r="14" spans="1:16" ht="13.5" customHeight="1" x14ac:dyDescent="0.15">
      <c r="A14" s="72"/>
      <c r="B14" s="73" t="s">
        <v>22</v>
      </c>
      <c r="C14" s="74">
        <v>1</v>
      </c>
      <c r="D14" s="113"/>
      <c r="E14" s="75" t="s">
        <v>68</v>
      </c>
      <c r="F14" s="106" t="str">
        <f t="shared" si="0"/>
        <v>柏</v>
      </c>
      <c r="G14" s="97"/>
      <c r="M14" s="93"/>
      <c r="N14" s="93"/>
      <c r="O14" s="93"/>
      <c r="P14" s="93"/>
    </row>
    <row r="15" spans="1:16" ht="13.5" customHeight="1" x14ac:dyDescent="0.15">
      <c r="A15" s="72">
        <v>26</v>
      </c>
      <c r="B15" s="73" t="s">
        <v>26</v>
      </c>
      <c r="C15" s="74">
        <v>1</v>
      </c>
      <c r="D15" s="73" t="s">
        <v>261</v>
      </c>
      <c r="E15" s="75" t="s">
        <v>262</v>
      </c>
      <c r="F15" s="106" t="str">
        <f t="shared" si="0"/>
        <v>葛北</v>
      </c>
      <c r="G15" s="97">
        <v>12</v>
      </c>
      <c r="M15" s="94"/>
      <c r="N15" s="94"/>
      <c r="O15" s="94"/>
      <c r="P15" s="94"/>
    </row>
    <row r="16" spans="1:16" ht="13.5" customHeight="1" x14ac:dyDescent="0.15">
      <c r="A16" s="72">
        <v>11</v>
      </c>
      <c r="B16" s="77" t="s">
        <v>26</v>
      </c>
      <c r="C16" s="78">
        <v>2</v>
      </c>
      <c r="D16" s="77" t="s">
        <v>248</v>
      </c>
      <c r="E16" s="79" t="s">
        <v>247</v>
      </c>
      <c r="F16" s="107" t="str">
        <f>B16</f>
        <v>葛北</v>
      </c>
      <c r="G16" s="97">
        <v>13</v>
      </c>
      <c r="H16" s="76"/>
      <c r="I16" s="166"/>
      <c r="J16" s="76"/>
      <c r="K16" s="76"/>
      <c r="M16" s="94"/>
      <c r="N16" s="94"/>
      <c r="O16" s="94"/>
      <c r="P16" s="94"/>
    </row>
    <row r="17" spans="1:16" ht="13.5" customHeight="1" x14ac:dyDescent="0.15">
      <c r="A17" s="72">
        <v>6</v>
      </c>
      <c r="B17" s="73" t="s">
        <v>19</v>
      </c>
      <c r="C17" s="74">
        <v>1</v>
      </c>
      <c r="D17" s="73" t="s">
        <v>263</v>
      </c>
      <c r="E17" s="75" t="s">
        <v>238</v>
      </c>
      <c r="F17" s="106" t="str">
        <f t="shared" si="0"/>
        <v>葛南</v>
      </c>
      <c r="G17" s="97">
        <v>14</v>
      </c>
      <c r="M17" s="94"/>
      <c r="N17" s="94"/>
      <c r="O17" s="94"/>
      <c r="P17" s="94"/>
    </row>
    <row r="18" spans="1:16" ht="13.5" customHeight="1" x14ac:dyDescent="0.15">
      <c r="A18" s="72">
        <v>17</v>
      </c>
      <c r="B18" s="73" t="s">
        <v>23</v>
      </c>
      <c r="C18" s="74">
        <v>1</v>
      </c>
      <c r="D18" s="73" t="s">
        <v>101</v>
      </c>
      <c r="E18" s="75" t="s">
        <v>96</v>
      </c>
      <c r="F18" s="106" t="str">
        <f t="shared" si="0"/>
        <v>印旛</v>
      </c>
      <c r="G18" s="97">
        <v>15</v>
      </c>
      <c r="M18" s="94"/>
      <c r="N18" s="94"/>
      <c r="O18" s="94"/>
      <c r="P18" s="94"/>
    </row>
    <row r="19" spans="1:16" ht="13.5" customHeight="1" x14ac:dyDescent="0.15">
      <c r="A19" s="72">
        <v>24</v>
      </c>
      <c r="B19" s="73" t="s">
        <v>23</v>
      </c>
      <c r="C19" s="74">
        <v>2</v>
      </c>
      <c r="D19" s="73" t="s">
        <v>97</v>
      </c>
      <c r="E19" s="75" t="s">
        <v>98</v>
      </c>
      <c r="F19" s="106" t="str">
        <f t="shared" si="0"/>
        <v>印旛</v>
      </c>
      <c r="G19" s="97">
        <v>16</v>
      </c>
      <c r="M19" s="94"/>
      <c r="N19" s="94"/>
      <c r="O19" s="94"/>
      <c r="P19" s="94"/>
    </row>
    <row r="20" spans="1:16" ht="13.5" customHeight="1" x14ac:dyDescent="0.15">
      <c r="A20" s="72">
        <v>3</v>
      </c>
      <c r="B20" s="73" t="s">
        <v>23</v>
      </c>
      <c r="C20" s="74">
        <v>3</v>
      </c>
      <c r="D20" s="73" t="s">
        <v>99</v>
      </c>
      <c r="E20" s="75" t="s">
        <v>100</v>
      </c>
      <c r="F20" s="106"/>
      <c r="G20" s="97">
        <v>17</v>
      </c>
      <c r="M20" s="94"/>
      <c r="N20" s="94"/>
      <c r="O20" s="94"/>
      <c r="P20" s="94"/>
    </row>
    <row r="21" spans="1:16" ht="13.5" customHeight="1" x14ac:dyDescent="0.15">
      <c r="A21" s="72">
        <v>22</v>
      </c>
      <c r="B21" s="73" t="s">
        <v>27</v>
      </c>
      <c r="C21" s="74">
        <v>1</v>
      </c>
      <c r="D21" s="73" t="s">
        <v>264</v>
      </c>
      <c r="E21" s="75" t="s">
        <v>265</v>
      </c>
      <c r="F21" s="106" t="str">
        <f t="shared" si="0"/>
        <v>市原</v>
      </c>
      <c r="G21" s="97">
        <v>18</v>
      </c>
      <c r="M21" s="94"/>
      <c r="N21" s="94"/>
      <c r="O21" s="94"/>
      <c r="P21" s="94"/>
    </row>
    <row r="22" spans="1:16" ht="13.5" customHeight="1" x14ac:dyDescent="0.15">
      <c r="A22" s="72">
        <v>12</v>
      </c>
      <c r="B22" s="73" t="s">
        <v>27</v>
      </c>
      <c r="C22" s="74">
        <v>2</v>
      </c>
      <c r="D22" s="73" t="s">
        <v>266</v>
      </c>
      <c r="E22" s="75" t="s">
        <v>265</v>
      </c>
      <c r="F22" s="106" t="str">
        <f t="shared" si="0"/>
        <v>市原</v>
      </c>
      <c r="G22" s="97">
        <v>19</v>
      </c>
      <c r="H22" s="76"/>
      <c r="I22" s="166"/>
      <c r="J22" s="76"/>
      <c r="K22" s="76"/>
      <c r="M22" s="94"/>
      <c r="N22" s="94"/>
      <c r="O22" s="94"/>
      <c r="P22" s="94"/>
    </row>
    <row r="23" spans="1:16" ht="13.5" customHeight="1" x14ac:dyDescent="0.15">
      <c r="A23" s="72">
        <v>1</v>
      </c>
      <c r="B23" s="73" t="s">
        <v>20</v>
      </c>
      <c r="C23" s="74">
        <v>1</v>
      </c>
      <c r="D23" s="83" t="s">
        <v>189</v>
      </c>
      <c r="E23" s="84" t="s">
        <v>184</v>
      </c>
      <c r="F23" s="106" t="str">
        <f t="shared" si="0"/>
        <v>君津</v>
      </c>
      <c r="G23" s="97">
        <v>20</v>
      </c>
      <c r="M23" s="94"/>
      <c r="N23" s="94"/>
      <c r="O23" s="94"/>
      <c r="P23" s="94"/>
    </row>
    <row r="24" spans="1:16" ht="13.5" customHeight="1" x14ac:dyDescent="0.15">
      <c r="A24" s="72">
        <v>18</v>
      </c>
      <c r="B24" s="73" t="s">
        <v>20</v>
      </c>
      <c r="C24" s="74">
        <v>2</v>
      </c>
      <c r="D24" s="83" t="s">
        <v>190</v>
      </c>
      <c r="E24" s="84" t="s">
        <v>185</v>
      </c>
      <c r="F24" s="106" t="str">
        <f>B24</f>
        <v>君津</v>
      </c>
      <c r="G24" s="97">
        <v>21</v>
      </c>
      <c r="M24" s="94"/>
      <c r="N24" s="94"/>
      <c r="O24" s="94"/>
      <c r="P24" s="94"/>
    </row>
    <row r="25" spans="1:16" ht="13.5" customHeight="1" x14ac:dyDescent="0.15">
      <c r="A25" s="72">
        <v>10</v>
      </c>
      <c r="B25" s="77" t="s">
        <v>20</v>
      </c>
      <c r="C25" s="78">
        <v>3</v>
      </c>
      <c r="D25" s="77" t="s">
        <v>191</v>
      </c>
      <c r="E25" s="79" t="s">
        <v>186</v>
      </c>
      <c r="F25" s="107" t="str">
        <f>B25</f>
        <v>君津</v>
      </c>
      <c r="G25" s="97">
        <v>22</v>
      </c>
      <c r="M25" s="94"/>
      <c r="N25" s="94"/>
      <c r="O25" s="94"/>
      <c r="P25" s="94"/>
    </row>
    <row r="26" spans="1:16" ht="13.5" customHeight="1" x14ac:dyDescent="0.15">
      <c r="A26" s="72">
        <v>20</v>
      </c>
      <c r="B26" s="73" t="s">
        <v>24</v>
      </c>
      <c r="C26" s="74">
        <v>1</v>
      </c>
      <c r="D26" s="73" t="s">
        <v>87</v>
      </c>
      <c r="E26" s="75" t="s">
        <v>88</v>
      </c>
      <c r="F26" s="106" t="str">
        <f t="shared" si="0"/>
        <v>長生</v>
      </c>
      <c r="G26" s="97">
        <v>23</v>
      </c>
      <c r="M26" s="94"/>
      <c r="N26" s="94"/>
      <c r="O26" s="94"/>
      <c r="P26" s="94"/>
    </row>
    <row r="27" spans="1:16" ht="13.5" customHeight="1" x14ac:dyDescent="0.15">
      <c r="A27" s="72">
        <v>9</v>
      </c>
      <c r="B27" s="73" t="s">
        <v>28</v>
      </c>
      <c r="C27" s="74">
        <v>1</v>
      </c>
      <c r="D27" s="83" t="s">
        <v>116</v>
      </c>
      <c r="E27" s="84" t="s">
        <v>117</v>
      </c>
      <c r="F27" s="106" t="str">
        <f t="shared" si="0"/>
        <v>山武</v>
      </c>
      <c r="G27" s="97">
        <v>24</v>
      </c>
      <c r="H27" s="76"/>
      <c r="I27" s="166"/>
      <c r="J27" s="76"/>
      <c r="K27" s="76"/>
      <c r="M27" s="56"/>
      <c r="N27" s="56"/>
      <c r="O27" s="56"/>
      <c r="P27" s="56"/>
    </row>
    <row r="28" spans="1:16" ht="13.5" customHeight="1" x14ac:dyDescent="0.15">
      <c r="A28" s="72">
        <v>15</v>
      </c>
      <c r="B28" s="73" t="s">
        <v>25</v>
      </c>
      <c r="C28" s="74">
        <v>1</v>
      </c>
      <c r="D28" s="73" t="s">
        <v>267</v>
      </c>
      <c r="E28" s="75" t="s">
        <v>252</v>
      </c>
      <c r="F28" s="106" t="str">
        <f t="shared" si="0"/>
        <v>東総</v>
      </c>
      <c r="G28" s="97">
        <v>25</v>
      </c>
      <c r="H28" s="76"/>
      <c r="I28" s="166"/>
      <c r="J28" s="76"/>
      <c r="K28" s="76"/>
      <c r="M28" s="94"/>
      <c r="N28" s="94"/>
      <c r="O28" s="94"/>
      <c r="P28" s="94"/>
    </row>
    <row r="29" spans="1:16" ht="13.5" customHeight="1" x14ac:dyDescent="0.15">
      <c r="A29" s="114">
        <v>2</v>
      </c>
      <c r="B29" s="115" t="s">
        <v>244</v>
      </c>
      <c r="C29" s="117"/>
      <c r="D29" s="115" t="s">
        <v>245</v>
      </c>
      <c r="E29" s="116" t="s">
        <v>246</v>
      </c>
      <c r="F29" s="106" t="str">
        <f t="shared" si="0"/>
        <v>八千代</v>
      </c>
      <c r="G29" s="97">
        <v>26</v>
      </c>
      <c r="L29" s="67"/>
      <c r="M29" s="94"/>
      <c r="N29" s="94"/>
      <c r="O29" s="94"/>
      <c r="P29" s="94"/>
    </row>
    <row r="30" spans="1:16" ht="13.5" customHeight="1" x14ac:dyDescent="0.15">
      <c r="E30" s="86"/>
      <c r="F30" s="108"/>
      <c r="G30" s="76"/>
      <c r="L30" s="85"/>
      <c r="M30" s="93"/>
      <c r="N30" s="93"/>
      <c r="O30" s="93"/>
      <c r="P30" s="93"/>
    </row>
    <row r="31" spans="1:16" ht="13.5" customHeight="1" x14ac:dyDescent="0.15">
      <c r="A31" s="67" t="s">
        <v>13</v>
      </c>
      <c r="B31" s="67"/>
      <c r="C31" s="67"/>
      <c r="D31" s="67"/>
      <c r="E31" s="57"/>
      <c r="F31" s="96"/>
      <c r="L31" s="76"/>
      <c r="M31" s="94"/>
      <c r="N31" s="94"/>
      <c r="O31" s="94"/>
      <c r="P31" s="94"/>
    </row>
    <row r="32" spans="1:16" x14ac:dyDescent="0.15">
      <c r="A32" s="68" t="s">
        <v>3</v>
      </c>
      <c r="B32" s="69" t="s">
        <v>4</v>
      </c>
      <c r="C32" s="70" t="s">
        <v>5</v>
      </c>
      <c r="D32" s="69" t="s">
        <v>16</v>
      </c>
      <c r="E32" s="71" t="s">
        <v>268</v>
      </c>
      <c r="F32" s="105"/>
      <c r="L32" s="76"/>
      <c r="M32" s="94"/>
      <c r="N32" s="94"/>
      <c r="O32" s="94"/>
      <c r="P32" s="94"/>
    </row>
    <row r="33" spans="1:16" s="67" customFormat="1" x14ac:dyDescent="0.15">
      <c r="A33" s="72">
        <v>15</v>
      </c>
      <c r="B33" s="73" t="s">
        <v>17</v>
      </c>
      <c r="C33" s="74">
        <v>1</v>
      </c>
      <c r="D33" s="73" t="s">
        <v>212</v>
      </c>
      <c r="E33" s="75" t="s">
        <v>205</v>
      </c>
      <c r="F33" s="106" t="str">
        <f t="shared" ref="F33:F42" si="1">B33</f>
        <v>千葉</v>
      </c>
      <c r="G33" s="97">
        <v>1</v>
      </c>
      <c r="H33" s="86"/>
      <c r="I33" s="48"/>
      <c r="J33" s="86"/>
      <c r="K33" s="86"/>
      <c r="L33" s="76"/>
      <c r="M33" s="94"/>
      <c r="N33" s="94"/>
      <c r="O33" s="94"/>
      <c r="P33" s="94"/>
    </row>
    <row r="34" spans="1:16" s="48" customFormat="1" ht="13.5" customHeight="1" x14ac:dyDescent="0.15">
      <c r="A34" s="72">
        <v>22</v>
      </c>
      <c r="B34" s="73" t="s">
        <v>17</v>
      </c>
      <c r="C34" s="74">
        <v>2</v>
      </c>
      <c r="D34" s="73" t="s">
        <v>213</v>
      </c>
      <c r="E34" s="75" t="s">
        <v>214</v>
      </c>
      <c r="F34" s="106" t="str">
        <f t="shared" si="1"/>
        <v>千葉</v>
      </c>
      <c r="G34" s="97">
        <v>2</v>
      </c>
      <c r="H34" s="86"/>
      <c r="J34" s="86"/>
      <c r="K34" s="86"/>
      <c r="L34" s="76"/>
      <c r="M34" s="94"/>
      <c r="N34" s="94"/>
      <c r="O34" s="94"/>
      <c r="P34" s="94"/>
    </row>
    <row r="35" spans="1:16" s="76" customFormat="1" ht="13.5" customHeight="1" x14ac:dyDescent="0.15">
      <c r="A35" s="72">
        <v>7</v>
      </c>
      <c r="B35" s="73" t="s">
        <v>17</v>
      </c>
      <c r="C35" s="74">
        <v>3</v>
      </c>
      <c r="D35" s="73" t="s">
        <v>215</v>
      </c>
      <c r="E35" s="75" t="s">
        <v>216</v>
      </c>
      <c r="F35" s="106" t="str">
        <f t="shared" si="1"/>
        <v>千葉</v>
      </c>
      <c r="G35" s="97">
        <v>3</v>
      </c>
      <c r="I35" s="166"/>
      <c r="M35" s="94"/>
      <c r="N35" s="94"/>
      <c r="O35" s="94"/>
      <c r="P35" s="94"/>
    </row>
    <row r="36" spans="1:16" s="76" customFormat="1" ht="13.5" customHeight="1" x14ac:dyDescent="0.15">
      <c r="A36" s="72">
        <v>17</v>
      </c>
      <c r="B36" s="73" t="s">
        <v>17</v>
      </c>
      <c r="C36" s="74">
        <v>4</v>
      </c>
      <c r="D36" s="73" t="s">
        <v>217</v>
      </c>
      <c r="E36" s="75" t="s">
        <v>218</v>
      </c>
      <c r="F36" s="106" t="str">
        <f t="shared" si="1"/>
        <v>千葉</v>
      </c>
      <c r="G36" s="97">
        <v>4</v>
      </c>
      <c r="H36" s="86"/>
      <c r="I36" s="48"/>
      <c r="J36" s="86"/>
      <c r="K36" s="86"/>
      <c r="L36" s="80"/>
      <c r="M36" s="94"/>
      <c r="N36" s="94"/>
      <c r="O36" s="94"/>
      <c r="P36" s="94"/>
    </row>
    <row r="37" spans="1:16" s="76" customFormat="1" ht="13.5" customHeight="1" x14ac:dyDescent="0.15">
      <c r="A37" s="72">
        <v>24</v>
      </c>
      <c r="B37" s="77" t="s">
        <v>17</v>
      </c>
      <c r="C37" s="78">
        <v>5</v>
      </c>
      <c r="D37" s="77" t="s">
        <v>220</v>
      </c>
      <c r="E37" s="79" t="s">
        <v>219</v>
      </c>
      <c r="F37" s="107" t="str">
        <f>B37</f>
        <v>千葉</v>
      </c>
      <c r="G37" s="97">
        <v>5</v>
      </c>
      <c r="H37" s="86"/>
      <c r="I37" s="48"/>
      <c r="J37" s="86"/>
      <c r="K37" s="86"/>
      <c r="M37" s="93"/>
      <c r="N37" s="93"/>
      <c r="O37" s="93"/>
      <c r="P37" s="93"/>
    </row>
    <row r="38" spans="1:16" s="76" customFormat="1" ht="13.5" customHeight="1" x14ac:dyDescent="0.15">
      <c r="A38" s="72">
        <v>29</v>
      </c>
      <c r="B38" s="73" t="s">
        <v>21</v>
      </c>
      <c r="C38" s="74">
        <v>1</v>
      </c>
      <c r="D38" s="73" t="s">
        <v>160</v>
      </c>
      <c r="E38" s="75" t="s">
        <v>161</v>
      </c>
      <c r="F38" s="106" t="str">
        <f t="shared" si="1"/>
        <v>松戸</v>
      </c>
      <c r="G38" s="97">
        <v>6</v>
      </c>
      <c r="H38" s="86"/>
      <c r="I38" s="48"/>
      <c r="J38" s="86"/>
      <c r="K38" s="86"/>
      <c r="L38" s="80"/>
      <c r="M38" s="93"/>
      <c r="N38" s="93"/>
      <c r="O38" s="93"/>
      <c r="P38" s="93"/>
    </row>
    <row r="39" spans="1:16" s="76" customFormat="1" ht="13.5" customHeight="1" x14ac:dyDescent="0.15">
      <c r="A39" s="72">
        <v>6</v>
      </c>
      <c r="B39" s="73" t="s">
        <v>21</v>
      </c>
      <c r="C39" s="74">
        <v>2</v>
      </c>
      <c r="D39" s="73" t="s">
        <v>162</v>
      </c>
      <c r="E39" s="75" t="s">
        <v>154</v>
      </c>
      <c r="F39" s="106" t="str">
        <f t="shared" si="1"/>
        <v>松戸</v>
      </c>
      <c r="G39" s="97">
        <v>7</v>
      </c>
      <c r="H39" s="86"/>
      <c r="I39" s="48"/>
      <c r="J39" s="86"/>
      <c r="K39" s="86"/>
      <c r="L39" s="80"/>
      <c r="M39" s="94"/>
      <c r="N39" s="94"/>
      <c r="O39" s="94"/>
      <c r="P39" s="94"/>
    </row>
    <row r="40" spans="1:16" s="76" customFormat="1" ht="13.5" customHeight="1" x14ac:dyDescent="0.15">
      <c r="A40" s="72">
        <v>10</v>
      </c>
      <c r="B40" s="77" t="s">
        <v>21</v>
      </c>
      <c r="C40" s="78">
        <v>3</v>
      </c>
      <c r="D40" s="77" t="s">
        <v>163</v>
      </c>
      <c r="E40" s="79" t="s">
        <v>156</v>
      </c>
      <c r="F40" s="107" t="str">
        <f>B40</f>
        <v>松戸</v>
      </c>
      <c r="G40" s="97">
        <v>8</v>
      </c>
      <c r="H40" s="86"/>
      <c r="I40" s="48"/>
      <c r="J40" s="86"/>
      <c r="K40" s="86"/>
      <c r="M40" s="93"/>
      <c r="N40" s="93"/>
      <c r="O40" s="93"/>
      <c r="P40" s="93"/>
    </row>
    <row r="41" spans="1:16" ht="13.5" customHeight="1" x14ac:dyDescent="0.15">
      <c r="A41" s="72">
        <v>27</v>
      </c>
      <c r="B41" s="73" t="s">
        <v>260</v>
      </c>
      <c r="C41" s="74">
        <v>1</v>
      </c>
      <c r="D41" s="83" t="s">
        <v>140</v>
      </c>
      <c r="E41" s="84" t="s">
        <v>141</v>
      </c>
      <c r="F41" s="106" t="str">
        <f t="shared" si="1"/>
        <v>市川浦安</v>
      </c>
      <c r="G41" s="97">
        <v>9</v>
      </c>
      <c r="M41" s="94"/>
      <c r="N41" s="94"/>
      <c r="O41" s="94"/>
      <c r="P41" s="94"/>
    </row>
    <row r="42" spans="1:16" ht="13.5" customHeight="1" x14ac:dyDescent="0.15">
      <c r="A42" s="72">
        <v>3</v>
      </c>
      <c r="B42" s="73" t="s">
        <v>260</v>
      </c>
      <c r="C42" s="74">
        <v>2</v>
      </c>
      <c r="D42" s="83" t="s">
        <v>142</v>
      </c>
      <c r="E42" s="84" t="s">
        <v>143</v>
      </c>
      <c r="F42" s="106" t="str">
        <f t="shared" si="1"/>
        <v>市川浦安</v>
      </c>
      <c r="G42" s="97">
        <v>10</v>
      </c>
      <c r="M42" s="93"/>
      <c r="N42" s="93"/>
      <c r="O42" s="93"/>
      <c r="P42" s="93"/>
    </row>
    <row r="43" spans="1:16" ht="13.5" customHeight="1" x14ac:dyDescent="0.15">
      <c r="A43" s="72">
        <v>18</v>
      </c>
      <c r="B43" s="73" t="s">
        <v>18</v>
      </c>
      <c r="C43" s="74">
        <v>1</v>
      </c>
      <c r="D43" s="73" t="s">
        <v>221</v>
      </c>
      <c r="E43" s="75" t="s">
        <v>176</v>
      </c>
      <c r="F43" s="106"/>
      <c r="G43" s="97">
        <v>11</v>
      </c>
      <c r="M43" s="94"/>
      <c r="N43" s="94"/>
      <c r="O43" s="94"/>
      <c r="P43" s="94"/>
    </row>
    <row r="44" spans="1:16" ht="13.5" customHeight="1" x14ac:dyDescent="0.15">
      <c r="A44" s="72">
        <v>9</v>
      </c>
      <c r="B44" s="73" t="s">
        <v>18</v>
      </c>
      <c r="C44" s="74">
        <v>2</v>
      </c>
      <c r="D44" s="73" t="s">
        <v>222</v>
      </c>
      <c r="E44" s="75" t="s">
        <v>173</v>
      </c>
      <c r="F44" s="106" t="str">
        <f t="shared" ref="F44:F62" si="2">B44</f>
        <v>船橋</v>
      </c>
      <c r="G44" s="97">
        <v>12</v>
      </c>
      <c r="M44" s="93"/>
      <c r="N44" s="93"/>
      <c r="O44" s="93"/>
      <c r="P44" s="93"/>
    </row>
    <row r="45" spans="1:16" ht="13.5" customHeight="1" x14ac:dyDescent="0.15">
      <c r="A45" s="72">
        <v>5</v>
      </c>
      <c r="B45" s="73" t="s">
        <v>22</v>
      </c>
      <c r="C45" s="74">
        <v>1</v>
      </c>
      <c r="D45" s="73" t="s">
        <v>128</v>
      </c>
      <c r="E45" s="75" t="s">
        <v>129</v>
      </c>
      <c r="F45" s="106" t="str">
        <f t="shared" si="2"/>
        <v>柏</v>
      </c>
      <c r="G45" s="97">
        <v>13</v>
      </c>
      <c r="H45" s="76"/>
      <c r="I45" s="166"/>
      <c r="J45" s="76"/>
      <c r="K45" s="76"/>
      <c r="M45" s="94"/>
      <c r="N45" s="94"/>
      <c r="O45" s="94"/>
      <c r="P45" s="94"/>
    </row>
    <row r="46" spans="1:16" ht="13.5" customHeight="1" x14ac:dyDescent="0.15">
      <c r="A46" s="72">
        <v>28</v>
      </c>
      <c r="B46" s="73" t="s">
        <v>22</v>
      </c>
      <c r="C46" s="74">
        <v>2</v>
      </c>
      <c r="D46" s="73" t="s">
        <v>130</v>
      </c>
      <c r="E46" s="75" t="s">
        <v>131</v>
      </c>
      <c r="F46" s="106" t="str">
        <f t="shared" si="2"/>
        <v>柏</v>
      </c>
      <c r="G46" s="97">
        <v>14</v>
      </c>
      <c r="H46" s="76"/>
      <c r="I46" s="166"/>
      <c r="J46" s="76"/>
      <c r="K46" s="76"/>
      <c r="M46" s="94"/>
      <c r="N46" s="94"/>
      <c r="O46" s="94"/>
      <c r="P46" s="94"/>
    </row>
    <row r="47" spans="1:16" ht="13.5" customHeight="1" x14ac:dyDescent="0.15">
      <c r="A47" s="72">
        <v>1</v>
      </c>
      <c r="B47" s="73" t="s">
        <v>26</v>
      </c>
      <c r="C47" s="74">
        <v>1</v>
      </c>
      <c r="D47" s="73" t="s">
        <v>251</v>
      </c>
      <c r="E47" s="75" t="s">
        <v>247</v>
      </c>
      <c r="F47" s="106" t="str">
        <f t="shared" si="2"/>
        <v>葛北</v>
      </c>
      <c r="G47" s="97">
        <v>15</v>
      </c>
      <c r="M47" s="94"/>
      <c r="N47" s="94"/>
      <c r="O47" s="94"/>
      <c r="P47" s="94"/>
    </row>
    <row r="48" spans="1:16" s="76" customFormat="1" ht="13.5" customHeight="1" x14ac:dyDescent="0.15">
      <c r="A48" s="72">
        <v>16</v>
      </c>
      <c r="B48" s="77" t="s">
        <v>26</v>
      </c>
      <c r="C48" s="78">
        <v>2</v>
      </c>
      <c r="D48" s="77" t="s">
        <v>250</v>
      </c>
      <c r="E48" s="79" t="s">
        <v>247</v>
      </c>
      <c r="F48" s="107" t="str">
        <f>B48</f>
        <v>葛北</v>
      </c>
      <c r="G48" s="97">
        <v>16</v>
      </c>
      <c r="I48" s="166"/>
      <c r="M48" s="93"/>
      <c r="N48" s="93"/>
      <c r="O48" s="93"/>
      <c r="P48" s="93"/>
    </row>
    <row r="49" spans="1:16" s="76" customFormat="1" ht="13.5" customHeight="1" x14ac:dyDescent="0.15">
      <c r="A49" s="72">
        <v>14</v>
      </c>
      <c r="B49" s="77" t="s">
        <v>26</v>
      </c>
      <c r="C49" s="78">
        <v>3</v>
      </c>
      <c r="D49" s="77" t="s">
        <v>269</v>
      </c>
      <c r="E49" s="79" t="s">
        <v>249</v>
      </c>
      <c r="F49" s="107" t="str">
        <f>B49</f>
        <v>葛北</v>
      </c>
      <c r="G49" s="97">
        <v>17</v>
      </c>
      <c r="I49" s="166"/>
      <c r="L49" s="80"/>
      <c r="M49" s="94"/>
      <c r="N49" s="94"/>
      <c r="O49" s="94"/>
      <c r="P49" s="94"/>
    </row>
    <row r="50" spans="1:16" ht="13.5" customHeight="1" x14ac:dyDescent="0.15">
      <c r="A50" s="72">
        <v>4</v>
      </c>
      <c r="B50" s="73" t="s">
        <v>19</v>
      </c>
      <c r="C50" s="74">
        <v>1</v>
      </c>
      <c r="D50" s="73" t="s">
        <v>239</v>
      </c>
      <c r="E50" s="75" t="s">
        <v>240</v>
      </c>
      <c r="F50" s="106" t="str">
        <f t="shared" si="2"/>
        <v>葛南</v>
      </c>
      <c r="G50" s="97">
        <v>18</v>
      </c>
      <c r="H50" s="76"/>
      <c r="I50" s="166"/>
      <c r="J50" s="76"/>
      <c r="K50" s="76"/>
      <c r="M50" s="94"/>
      <c r="N50" s="94"/>
      <c r="O50" s="94"/>
      <c r="P50" s="94"/>
    </row>
    <row r="51" spans="1:16" ht="13.5" customHeight="1" x14ac:dyDescent="0.15">
      <c r="A51" s="72">
        <v>23</v>
      </c>
      <c r="B51" s="73" t="s">
        <v>23</v>
      </c>
      <c r="C51" s="74">
        <v>1</v>
      </c>
      <c r="D51" s="73" t="s">
        <v>102</v>
      </c>
      <c r="E51" s="75" t="s">
        <v>96</v>
      </c>
      <c r="F51" s="106" t="str">
        <f t="shared" si="2"/>
        <v>印旛</v>
      </c>
      <c r="G51" s="97">
        <v>19</v>
      </c>
      <c r="M51" s="94"/>
      <c r="N51" s="94"/>
      <c r="O51" s="94"/>
      <c r="P51" s="94"/>
    </row>
    <row r="52" spans="1:16" ht="13.5" customHeight="1" x14ac:dyDescent="0.15">
      <c r="A52" s="72">
        <v>21</v>
      </c>
      <c r="B52" s="73" t="s">
        <v>23</v>
      </c>
      <c r="C52" s="74">
        <v>2</v>
      </c>
      <c r="D52" s="73" t="s">
        <v>103</v>
      </c>
      <c r="E52" s="75" t="s">
        <v>100</v>
      </c>
      <c r="F52" s="106" t="str">
        <f t="shared" si="2"/>
        <v>印旛</v>
      </c>
      <c r="G52" s="97">
        <v>20</v>
      </c>
      <c r="H52" s="76"/>
      <c r="I52" s="166"/>
      <c r="J52" s="76"/>
      <c r="K52" s="76"/>
      <c r="M52" s="94"/>
      <c r="N52" s="94"/>
      <c r="O52" s="94"/>
      <c r="P52" s="94"/>
    </row>
    <row r="53" spans="1:16" ht="13.5" customHeight="1" x14ac:dyDescent="0.15">
      <c r="A53" s="72">
        <v>2</v>
      </c>
      <c r="B53" s="73" t="s">
        <v>23</v>
      </c>
      <c r="C53" s="74">
        <v>3</v>
      </c>
      <c r="D53" s="73" t="s">
        <v>105</v>
      </c>
      <c r="E53" s="75" t="s">
        <v>104</v>
      </c>
      <c r="F53" s="106" t="str">
        <f t="shared" si="2"/>
        <v>印旛</v>
      </c>
      <c r="G53" s="97">
        <v>21</v>
      </c>
      <c r="M53" s="94"/>
      <c r="N53" s="94"/>
      <c r="O53" s="94"/>
      <c r="P53" s="94"/>
    </row>
    <row r="54" spans="1:16" ht="13.5" customHeight="1" x14ac:dyDescent="0.15">
      <c r="A54" s="72">
        <v>8</v>
      </c>
      <c r="B54" s="73" t="s">
        <v>27</v>
      </c>
      <c r="C54" s="74">
        <v>1</v>
      </c>
      <c r="D54" s="73" t="s">
        <v>270</v>
      </c>
      <c r="E54" s="75" t="s">
        <v>265</v>
      </c>
      <c r="F54" s="106" t="str">
        <f t="shared" si="2"/>
        <v>市原</v>
      </c>
      <c r="G54" s="97">
        <v>22</v>
      </c>
      <c r="M54" s="94"/>
      <c r="N54" s="94"/>
      <c r="O54" s="94"/>
      <c r="P54" s="94"/>
    </row>
    <row r="55" spans="1:16" ht="13.5" customHeight="1" x14ac:dyDescent="0.15">
      <c r="A55" s="72">
        <v>25</v>
      </c>
      <c r="B55" s="73" t="s">
        <v>27</v>
      </c>
      <c r="C55" s="74">
        <v>2</v>
      </c>
      <c r="D55" s="73" t="s">
        <v>271</v>
      </c>
      <c r="E55" s="75" t="s">
        <v>272</v>
      </c>
      <c r="F55" s="106" t="str">
        <f t="shared" si="2"/>
        <v>市原</v>
      </c>
      <c r="G55" s="97">
        <v>23</v>
      </c>
      <c r="M55" s="93"/>
      <c r="N55" s="93"/>
      <c r="O55" s="93"/>
      <c r="P55" s="93"/>
    </row>
    <row r="56" spans="1:16" ht="13.5" customHeight="1" x14ac:dyDescent="0.15">
      <c r="A56" s="72">
        <v>19</v>
      </c>
      <c r="B56" s="73" t="s">
        <v>20</v>
      </c>
      <c r="C56" s="74">
        <v>1</v>
      </c>
      <c r="D56" s="83" t="s">
        <v>187</v>
      </c>
      <c r="E56" s="84" t="s">
        <v>186</v>
      </c>
      <c r="F56" s="106" t="str">
        <f t="shared" si="2"/>
        <v>君津</v>
      </c>
      <c r="G56" s="97">
        <v>24</v>
      </c>
      <c r="M56" s="94"/>
      <c r="N56" s="94"/>
      <c r="O56" s="94"/>
      <c r="P56" s="94"/>
    </row>
    <row r="57" spans="1:16" ht="13.5" customHeight="1" x14ac:dyDescent="0.15">
      <c r="A57" s="72">
        <v>13</v>
      </c>
      <c r="B57" s="73" t="s">
        <v>20</v>
      </c>
      <c r="C57" s="74">
        <v>2</v>
      </c>
      <c r="D57" s="83" t="s">
        <v>188</v>
      </c>
      <c r="E57" s="84" t="s">
        <v>185</v>
      </c>
      <c r="F57" s="106" t="str">
        <f t="shared" si="2"/>
        <v>君津</v>
      </c>
      <c r="G57" s="97">
        <v>25</v>
      </c>
      <c r="M57" s="94"/>
      <c r="N57" s="94"/>
      <c r="O57" s="94"/>
      <c r="P57" s="94"/>
    </row>
    <row r="58" spans="1:16" ht="13.5" customHeight="1" x14ac:dyDescent="0.15">
      <c r="A58" s="72">
        <v>26</v>
      </c>
      <c r="B58" s="73" t="s">
        <v>24</v>
      </c>
      <c r="C58" s="74">
        <v>1</v>
      </c>
      <c r="D58" s="83" t="s">
        <v>90</v>
      </c>
      <c r="E58" s="84" t="s">
        <v>89</v>
      </c>
      <c r="F58" s="106" t="str">
        <f t="shared" si="2"/>
        <v>長生</v>
      </c>
      <c r="G58" s="97">
        <v>26</v>
      </c>
      <c r="L58" s="76"/>
      <c r="M58" s="94"/>
      <c r="N58" s="94"/>
      <c r="O58" s="94"/>
      <c r="P58" s="94"/>
    </row>
    <row r="59" spans="1:16" ht="13.5" customHeight="1" x14ac:dyDescent="0.15">
      <c r="A59" s="72">
        <v>20</v>
      </c>
      <c r="B59" s="73" t="s">
        <v>28</v>
      </c>
      <c r="C59" s="74">
        <v>1</v>
      </c>
      <c r="D59" s="83" t="s">
        <v>118</v>
      </c>
      <c r="E59" s="84" t="s">
        <v>117</v>
      </c>
      <c r="F59" s="106" t="str">
        <f t="shared" si="2"/>
        <v>山武</v>
      </c>
      <c r="G59" s="97">
        <v>27</v>
      </c>
      <c r="L59" s="76"/>
      <c r="M59" s="94"/>
      <c r="N59" s="94"/>
      <c r="O59" s="94"/>
      <c r="P59" s="94"/>
    </row>
    <row r="60" spans="1:16" ht="13.5" customHeight="1" x14ac:dyDescent="0.15">
      <c r="A60" s="72">
        <v>11</v>
      </c>
      <c r="B60" s="73" t="s">
        <v>28</v>
      </c>
      <c r="C60" s="74">
        <v>2</v>
      </c>
      <c r="D60" s="83" t="s">
        <v>119</v>
      </c>
      <c r="E60" s="84" t="s">
        <v>120</v>
      </c>
      <c r="F60" s="106" t="str">
        <f t="shared" si="2"/>
        <v>山武</v>
      </c>
      <c r="G60" s="97">
        <v>28</v>
      </c>
      <c r="H60" s="76"/>
      <c r="I60" s="166"/>
      <c r="J60" s="76"/>
      <c r="K60" s="76"/>
      <c r="L60" s="76"/>
      <c r="M60" s="94"/>
      <c r="N60" s="94"/>
      <c r="O60" s="94"/>
      <c r="P60" s="94"/>
    </row>
    <row r="61" spans="1:16" ht="13.5" customHeight="1" x14ac:dyDescent="0.15">
      <c r="A61" s="72">
        <v>12</v>
      </c>
      <c r="B61" s="73" t="s">
        <v>25</v>
      </c>
      <c r="C61" s="74">
        <v>1</v>
      </c>
      <c r="D61" s="73" t="s">
        <v>253</v>
      </c>
      <c r="E61" s="75" t="s">
        <v>252</v>
      </c>
      <c r="F61" s="106"/>
      <c r="G61" s="97">
        <v>29</v>
      </c>
      <c r="L61" s="76"/>
      <c r="M61" s="94"/>
      <c r="N61" s="94"/>
      <c r="O61" s="94"/>
      <c r="P61" s="94"/>
    </row>
    <row r="62" spans="1:16" ht="13.5" customHeight="1" x14ac:dyDescent="0.15">
      <c r="A62" s="114"/>
      <c r="B62" s="115"/>
      <c r="C62" s="117"/>
      <c r="D62" s="115"/>
      <c r="E62" s="116" t="s">
        <v>68</v>
      </c>
      <c r="F62" s="106">
        <f t="shared" si="2"/>
        <v>0</v>
      </c>
      <c r="G62" s="97"/>
      <c r="L62" s="76"/>
      <c r="M62" s="94"/>
      <c r="N62" s="94"/>
      <c r="O62" s="94"/>
      <c r="P62" s="94"/>
    </row>
    <row r="63" spans="1:16" s="76" customFormat="1" ht="13.5" customHeight="1" x14ac:dyDescent="0.15">
      <c r="A63" s="81"/>
      <c r="B63" s="83"/>
      <c r="C63" s="82"/>
      <c r="D63" s="83"/>
      <c r="E63" s="84"/>
      <c r="F63" s="110" t="e">
        <f>#REF!</f>
        <v>#REF!</v>
      </c>
      <c r="G63" s="97"/>
      <c r="H63" s="86"/>
      <c r="I63" s="48"/>
      <c r="J63" s="86"/>
      <c r="K63" s="86"/>
      <c r="L63" s="80"/>
      <c r="M63" s="94"/>
      <c r="N63" s="94"/>
      <c r="O63" s="94"/>
      <c r="P63" s="94"/>
    </row>
    <row r="64" spans="1:16" s="76" customFormat="1" ht="13.5" customHeight="1" x14ac:dyDescent="0.15">
      <c r="A64" s="81"/>
      <c r="B64" s="83"/>
      <c r="C64" s="82"/>
      <c r="D64" s="83"/>
      <c r="E64" s="84"/>
      <c r="F64" s="106">
        <f>B63</f>
        <v>0</v>
      </c>
      <c r="G64" s="97"/>
      <c r="H64" s="86"/>
      <c r="I64" s="48"/>
      <c r="J64" s="86"/>
      <c r="K64" s="86"/>
      <c r="L64" s="80"/>
      <c r="M64" s="94"/>
      <c r="N64" s="94"/>
      <c r="O64" s="94"/>
      <c r="P64" s="94"/>
    </row>
    <row r="65" spans="1:16" ht="13.5" customHeight="1" x14ac:dyDescent="0.15">
      <c r="A65" s="81"/>
      <c r="B65" s="83"/>
      <c r="C65" s="82"/>
      <c r="D65" s="83"/>
      <c r="E65" s="84"/>
      <c r="F65" s="106">
        <f>B64</f>
        <v>0</v>
      </c>
      <c r="G65" s="97"/>
      <c r="M65" s="93"/>
      <c r="N65" s="93"/>
      <c r="O65" s="93"/>
      <c r="P65" s="93"/>
    </row>
    <row r="66" spans="1:16" s="76" customFormat="1" ht="13.5" customHeight="1" x14ac:dyDescent="0.15">
      <c r="A66" s="85"/>
      <c r="B66" s="80"/>
      <c r="C66" s="80"/>
      <c r="D66" s="80"/>
      <c r="E66" s="87"/>
      <c r="F66" s="109">
        <f>B65</f>
        <v>0</v>
      </c>
      <c r="G66" s="97"/>
      <c r="H66" s="86"/>
      <c r="I66" s="48"/>
      <c r="J66" s="86"/>
      <c r="K66" s="86"/>
      <c r="L66" s="80"/>
      <c r="M66" s="94"/>
      <c r="N66" s="94"/>
      <c r="O66" s="94"/>
      <c r="P66" s="94"/>
    </row>
    <row r="67" spans="1:16" x14ac:dyDescent="0.15">
      <c r="M67" s="93"/>
      <c r="N67" s="93"/>
      <c r="O67" s="93"/>
      <c r="P67" s="93"/>
    </row>
    <row r="68" spans="1:16" x14ac:dyDescent="0.15">
      <c r="M68" s="94"/>
      <c r="N68" s="94"/>
      <c r="O68" s="94"/>
      <c r="P68" s="94"/>
    </row>
    <row r="69" spans="1:16" x14ac:dyDescent="0.15">
      <c r="M69" s="94"/>
      <c r="N69" s="94"/>
      <c r="O69" s="94"/>
      <c r="P69" s="94"/>
    </row>
  </sheetData>
  <customSheetViews>
    <customSheetView guid="{84BA2EF8-1540-44DE-AB02-FA557C6684F6}" hiddenColumns="1">
      <selection activeCell="H22" sqref="H22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1"/>
      <headerFooter alignWithMargins="0"/>
    </customSheetView>
    <customSheetView guid="{55F16F0B-9DCD-4450-8D81-D1C657871ABE}" hiddenColumns="1" topLeftCell="A44">
      <selection activeCell="E74" sqref="E74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2"/>
      <headerFooter alignWithMargins="0"/>
    </customSheetView>
    <customSheetView guid="{C28CF6D2-B0CA-4A6C-8547-0AF833095EC8}" showPageBreaks="1" hiddenColumns="1">
      <selection activeCell="E27" sqref="E27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3"/>
      <headerFooter alignWithMargins="0"/>
    </customSheetView>
    <customSheetView guid="{67950958-82E7-49D3-BC9C-9A13B1B9105B}" hiddenColumns="1">
      <selection activeCell="A38" sqref="A38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4"/>
      <headerFooter alignWithMargins="0"/>
    </customSheetView>
    <customSheetView guid="{C7EF79AD-7084-4700-ADCD-668E0BFE136E}" showRuler="0" topLeftCell="A51">
      <selection activeCell="K65" sqref="K65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5"/>
      <headerFooter alignWithMargins="0"/>
    </customSheetView>
    <customSheetView guid="{AEA031C2-629C-4A2E-959E-FF337A508141}" showPageBreaks="1" showRuler="0" topLeftCell="A51">
      <selection activeCell="K65" sqref="K65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6"/>
      <headerFooter alignWithMargins="0"/>
    </customSheetView>
    <customSheetView guid="{C1FC9FE0-9C36-4C40-A616-C57F71C36EB7}" showPageBreaks="1" hiddenColumns="1" showRuler="0" topLeftCell="A13">
      <selection activeCell="A67" sqref="A33:G67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7"/>
      <headerFooter alignWithMargins="0"/>
    </customSheetView>
    <customSheetView guid="{C7D6172A-FECF-423E-85CC-6F7F8AAC65B9}" showPageBreaks="1" showRuler="0" topLeftCell="A13">
      <selection activeCell="A67" sqref="A33:G67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8"/>
      <headerFooter alignWithMargins="0"/>
    </customSheetView>
    <customSheetView guid="{042D1E7E-6DEB-42E0-AB4E-7CCF458C60F7}" showPageBreaks="1" showRuler="0" topLeftCell="A19">
      <selection activeCell="K47" sqref="K47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9"/>
      <headerFooter alignWithMargins="0"/>
    </customSheetView>
    <customSheetView guid="{097CC973-03A1-4661-97C0-EA1660F0B571}" showRuler="0">
      <selection activeCell="F1" sqref="F1:F65536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10"/>
      <headerFooter alignWithMargins="0"/>
    </customSheetView>
  </customSheetView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P84"/>
  <sheetViews>
    <sheetView workbookViewId="0">
      <selection activeCell="G7" sqref="G7"/>
    </sheetView>
  </sheetViews>
  <sheetFormatPr defaultRowHeight="13.5" x14ac:dyDescent="0.15"/>
  <cols>
    <col min="1" max="1" width="3.75" style="91" customWidth="1"/>
    <col min="2" max="2" width="6.25" style="91" customWidth="1"/>
    <col min="3" max="3" width="2.5" style="91" customWidth="1"/>
    <col min="4" max="4" width="13.75" style="91" customWidth="1"/>
    <col min="5" max="5" width="10" style="92" customWidth="1"/>
    <col min="6" max="6" width="3.75" style="110" hidden="1" customWidth="1"/>
    <col min="7" max="7" width="9" style="98"/>
    <col min="8" max="8" width="4.875" style="149" customWidth="1"/>
    <col min="9" max="9" width="2.25" style="165" customWidth="1"/>
    <col min="10" max="11" width="9" style="149"/>
    <col min="12" max="12" width="5" style="95" customWidth="1"/>
    <col min="13" max="13" width="4.875" style="95" customWidth="1"/>
    <col min="14" max="14" width="2.25" style="95" customWidth="1"/>
    <col min="15" max="16" width="9" style="95"/>
    <col min="17" max="16384" width="9" style="91"/>
  </cols>
  <sheetData>
    <row r="1" spans="1:16" s="67" customFormat="1" x14ac:dyDescent="0.15">
      <c r="A1" s="67" t="s">
        <v>14</v>
      </c>
      <c r="E1" s="57"/>
      <c r="F1" s="96"/>
      <c r="G1" s="96"/>
      <c r="H1" s="57"/>
      <c r="I1" s="48"/>
      <c r="J1" s="57"/>
      <c r="K1" s="57"/>
      <c r="L1" s="58"/>
      <c r="M1" s="58"/>
      <c r="N1" s="58"/>
      <c r="O1" s="58"/>
      <c r="P1" s="58"/>
    </row>
    <row r="2" spans="1:16" s="48" customFormat="1" ht="13.5" customHeight="1" x14ac:dyDescent="0.15">
      <c r="A2" s="68" t="s">
        <v>3</v>
      </c>
      <c r="B2" s="69" t="s">
        <v>4</v>
      </c>
      <c r="C2" s="70" t="s">
        <v>5</v>
      </c>
      <c r="D2" s="69" t="s">
        <v>16</v>
      </c>
      <c r="E2" s="71" t="s">
        <v>53</v>
      </c>
      <c r="F2" s="105"/>
      <c r="G2" s="96"/>
      <c r="H2" s="57"/>
      <c r="J2" s="57"/>
      <c r="K2" s="57"/>
      <c r="L2" s="56"/>
      <c r="M2" s="56"/>
      <c r="N2" s="56"/>
      <c r="O2" s="56"/>
      <c r="P2" s="56"/>
    </row>
    <row r="3" spans="1:16" s="76" customFormat="1" ht="13.5" customHeight="1" x14ac:dyDescent="0.15">
      <c r="A3" s="72">
        <v>13</v>
      </c>
      <c r="B3" s="73" t="s">
        <v>17</v>
      </c>
      <c r="C3" s="74">
        <v>1</v>
      </c>
      <c r="D3" s="73" t="s">
        <v>223</v>
      </c>
      <c r="E3" s="75" t="s">
        <v>224</v>
      </c>
      <c r="F3" s="106" t="str">
        <f t="shared" ref="F3:F27" si="0">B3</f>
        <v>千葉</v>
      </c>
      <c r="G3" s="97">
        <v>1</v>
      </c>
      <c r="H3" s="149"/>
      <c r="I3" s="165"/>
      <c r="J3" s="149"/>
      <c r="K3" s="149"/>
      <c r="L3" s="94"/>
    </row>
    <row r="4" spans="1:16" s="76" customFormat="1" ht="13.5" customHeight="1" x14ac:dyDescent="0.15">
      <c r="A4" s="72">
        <v>12</v>
      </c>
      <c r="B4" s="73" t="s">
        <v>17</v>
      </c>
      <c r="C4" s="74">
        <v>2</v>
      </c>
      <c r="D4" s="73" t="s">
        <v>225</v>
      </c>
      <c r="E4" s="75" t="s">
        <v>205</v>
      </c>
      <c r="F4" s="106" t="str">
        <f t="shared" si="0"/>
        <v>千葉</v>
      </c>
      <c r="G4" s="97">
        <v>2</v>
      </c>
      <c r="H4" s="150"/>
      <c r="I4" s="165"/>
      <c r="J4" s="149"/>
      <c r="K4" s="149"/>
      <c r="L4" s="94"/>
    </row>
    <row r="5" spans="1:16" s="76" customFormat="1" ht="13.5" customHeight="1" x14ac:dyDescent="0.15">
      <c r="A5" s="72">
        <v>7</v>
      </c>
      <c r="B5" s="73" t="s">
        <v>17</v>
      </c>
      <c r="C5" s="74">
        <v>3</v>
      </c>
      <c r="D5" s="73" t="s">
        <v>226</v>
      </c>
      <c r="E5" s="75" t="s">
        <v>205</v>
      </c>
      <c r="F5" s="106" t="str">
        <f t="shared" si="0"/>
        <v>千葉</v>
      </c>
      <c r="G5" s="97">
        <v>3</v>
      </c>
      <c r="H5" s="150"/>
      <c r="I5" s="165"/>
      <c r="J5" s="149"/>
      <c r="K5" s="149"/>
      <c r="L5" s="94"/>
    </row>
    <row r="6" spans="1:16" s="76" customFormat="1" ht="13.5" customHeight="1" x14ac:dyDescent="0.15">
      <c r="A6" s="72">
        <v>18</v>
      </c>
      <c r="B6" s="73" t="s">
        <v>17</v>
      </c>
      <c r="C6" s="74">
        <v>4</v>
      </c>
      <c r="D6" s="73" t="s">
        <v>227</v>
      </c>
      <c r="E6" s="75" t="s">
        <v>228</v>
      </c>
      <c r="F6" s="107" t="str">
        <f t="shared" si="0"/>
        <v>千葉</v>
      </c>
      <c r="G6" s="97">
        <v>4</v>
      </c>
      <c r="H6" s="150"/>
      <c r="I6" s="165"/>
      <c r="J6" s="149"/>
      <c r="K6" s="149"/>
      <c r="L6" s="94"/>
    </row>
    <row r="7" spans="1:16" s="80" customFormat="1" ht="13.5" customHeight="1" x14ac:dyDescent="0.15">
      <c r="A7" s="72">
        <v>2</v>
      </c>
      <c r="B7" s="77" t="s">
        <v>17</v>
      </c>
      <c r="C7" s="78">
        <v>5</v>
      </c>
      <c r="D7" s="77" t="s">
        <v>229</v>
      </c>
      <c r="E7" s="79" t="s">
        <v>211</v>
      </c>
      <c r="F7" s="106" t="str">
        <f>B7</f>
        <v>千葉</v>
      </c>
      <c r="G7" s="97">
        <v>5</v>
      </c>
      <c r="H7" s="149"/>
      <c r="I7" s="165"/>
      <c r="J7" s="149"/>
      <c r="K7" s="149"/>
      <c r="L7" s="94"/>
    </row>
    <row r="8" spans="1:16" s="76" customFormat="1" ht="13.5" customHeight="1" x14ac:dyDescent="0.15">
      <c r="A8" s="72">
        <v>6</v>
      </c>
      <c r="B8" s="73" t="s">
        <v>21</v>
      </c>
      <c r="C8" s="74">
        <v>1</v>
      </c>
      <c r="D8" s="73" t="s">
        <v>164</v>
      </c>
      <c r="E8" s="75" t="s">
        <v>154</v>
      </c>
      <c r="F8" s="106" t="str">
        <f t="shared" si="0"/>
        <v>松戸</v>
      </c>
      <c r="G8" s="97">
        <v>6</v>
      </c>
      <c r="H8" s="150"/>
      <c r="I8" s="165"/>
      <c r="J8" s="149"/>
      <c r="K8" s="149"/>
      <c r="L8" s="94"/>
    </row>
    <row r="9" spans="1:16" s="80" customFormat="1" ht="13.5" customHeight="1" x14ac:dyDescent="0.15">
      <c r="A9" s="72">
        <v>17</v>
      </c>
      <c r="B9" s="73" t="s">
        <v>21</v>
      </c>
      <c r="C9" s="74">
        <v>2</v>
      </c>
      <c r="D9" s="73" t="s">
        <v>165</v>
      </c>
      <c r="E9" s="75" t="s">
        <v>154</v>
      </c>
      <c r="F9" s="106" t="str">
        <f t="shared" si="0"/>
        <v>松戸</v>
      </c>
      <c r="G9" s="97">
        <v>7</v>
      </c>
      <c r="H9" s="148"/>
      <c r="I9" s="48"/>
      <c r="J9" s="57"/>
      <c r="K9" s="57"/>
      <c r="L9" s="94"/>
    </row>
    <row r="10" spans="1:16" s="80" customFormat="1" ht="13.5" customHeight="1" x14ac:dyDescent="0.15">
      <c r="A10" s="72">
        <v>22</v>
      </c>
      <c r="B10" s="73" t="s">
        <v>260</v>
      </c>
      <c r="C10" s="74">
        <v>1</v>
      </c>
      <c r="D10" s="83" t="s">
        <v>144</v>
      </c>
      <c r="E10" s="84" t="s">
        <v>139</v>
      </c>
      <c r="F10" s="106" t="str">
        <f t="shared" si="0"/>
        <v>市川浦安</v>
      </c>
      <c r="G10" s="97">
        <v>8</v>
      </c>
      <c r="H10" s="150"/>
      <c r="I10" s="165"/>
      <c r="J10" s="149"/>
      <c r="K10" s="149"/>
      <c r="L10" s="93"/>
    </row>
    <row r="11" spans="1:16" s="80" customFormat="1" ht="13.5" customHeight="1" x14ac:dyDescent="0.15">
      <c r="A11" s="72">
        <v>16</v>
      </c>
      <c r="B11" s="73" t="s">
        <v>18</v>
      </c>
      <c r="C11" s="74">
        <v>1</v>
      </c>
      <c r="D11" s="73" t="s">
        <v>177</v>
      </c>
      <c r="E11" s="75" t="s">
        <v>173</v>
      </c>
      <c r="F11" s="106" t="str">
        <f t="shared" si="0"/>
        <v>船橋</v>
      </c>
      <c r="G11" s="97">
        <v>9</v>
      </c>
      <c r="H11" s="150"/>
      <c r="I11" s="165"/>
      <c r="J11" s="149"/>
      <c r="K11" s="149"/>
      <c r="L11" s="94"/>
    </row>
    <row r="12" spans="1:16" s="80" customFormat="1" ht="13.5" customHeight="1" x14ac:dyDescent="0.15">
      <c r="A12" s="72">
        <v>4</v>
      </c>
      <c r="B12" s="73" t="s">
        <v>18</v>
      </c>
      <c r="C12" s="74">
        <v>2</v>
      </c>
      <c r="D12" s="73" t="s">
        <v>178</v>
      </c>
      <c r="E12" s="75" t="s">
        <v>173</v>
      </c>
      <c r="F12" s="106" t="str">
        <f t="shared" si="0"/>
        <v>船橋</v>
      </c>
      <c r="G12" s="97">
        <v>10</v>
      </c>
      <c r="H12" s="148"/>
      <c r="I12" s="165"/>
      <c r="J12" s="57"/>
      <c r="K12" s="57"/>
      <c r="L12" s="94"/>
    </row>
    <row r="13" spans="1:16" s="80" customFormat="1" ht="13.5" customHeight="1" x14ac:dyDescent="0.15">
      <c r="A13" s="72"/>
      <c r="B13" s="73" t="s">
        <v>22</v>
      </c>
      <c r="C13" s="74">
        <v>1</v>
      </c>
      <c r="D13" s="73" t="s">
        <v>69</v>
      </c>
      <c r="E13" s="75" t="s">
        <v>68</v>
      </c>
      <c r="F13" s="106" t="str">
        <f t="shared" si="0"/>
        <v>柏</v>
      </c>
      <c r="G13" s="97"/>
      <c r="H13" s="149"/>
      <c r="I13" s="165"/>
      <c r="J13" s="149"/>
      <c r="K13" s="149"/>
      <c r="L13" s="94"/>
    </row>
    <row r="14" spans="1:16" s="80" customFormat="1" ht="13.5" customHeight="1" x14ac:dyDescent="0.15">
      <c r="A14" s="72">
        <v>24</v>
      </c>
      <c r="B14" s="73" t="s">
        <v>26</v>
      </c>
      <c r="C14" s="74">
        <v>1</v>
      </c>
      <c r="D14" s="73" t="s">
        <v>273</v>
      </c>
      <c r="E14" s="75" t="s">
        <v>262</v>
      </c>
      <c r="F14" s="106" t="str">
        <f t="shared" si="0"/>
        <v>葛北</v>
      </c>
      <c r="G14" s="97">
        <v>11</v>
      </c>
      <c r="H14" s="150"/>
      <c r="I14" s="165"/>
      <c r="J14" s="149"/>
      <c r="K14" s="149"/>
      <c r="L14" s="94"/>
    </row>
    <row r="15" spans="1:16" s="80" customFormat="1" ht="13.5" customHeight="1" x14ac:dyDescent="0.15">
      <c r="A15" s="72">
        <v>11</v>
      </c>
      <c r="B15" s="77" t="s">
        <v>26</v>
      </c>
      <c r="C15" s="78">
        <v>2</v>
      </c>
      <c r="D15" s="77" t="s">
        <v>274</v>
      </c>
      <c r="E15" s="79" t="s">
        <v>262</v>
      </c>
      <c r="F15" s="107" t="str">
        <f>B15</f>
        <v>葛北</v>
      </c>
      <c r="G15" s="97">
        <v>12</v>
      </c>
      <c r="H15" s="148"/>
      <c r="I15" s="166"/>
      <c r="J15" s="148"/>
      <c r="K15" s="148"/>
      <c r="L15" s="58"/>
    </row>
    <row r="16" spans="1:16" s="80" customFormat="1" ht="13.5" customHeight="1" x14ac:dyDescent="0.15">
      <c r="A16" s="72">
        <v>21</v>
      </c>
      <c r="B16" s="73" t="s">
        <v>19</v>
      </c>
      <c r="C16" s="74">
        <v>1</v>
      </c>
      <c r="D16" s="73" t="s">
        <v>241</v>
      </c>
      <c r="E16" s="75" t="s">
        <v>243</v>
      </c>
      <c r="F16" s="107" t="str">
        <f t="shared" si="0"/>
        <v>葛南</v>
      </c>
      <c r="G16" s="97">
        <v>13</v>
      </c>
      <c r="H16" s="148"/>
      <c r="I16" s="166"/>
      <c r="J16" s="148"/>
      <c r="K16" s="148"/>
      <c r="L16" s="94"/>
    </row>
    <row r="17" spans="1:12" s="80" customFormat="1" ht="13.5" customHeight="1" x14ac:dyDescent="0.15">
      <c r="A17" s="72">
        <v>1</v>
      </c>
      <c r="B17" s="73" t="s">
        <v>23</v>
      </c>
      <c r="C17" s="74">
        <v>1</v>
      </c>
      <c r="D17" s="73" t="s">
        <v>106</v>
      </c>
      <c r="E17" s="75" t="s">
        <v>96</v>
      </c>
      <c r="F17" s="106" t="str">
        <f t="shared" si="0"/>
        <v>印旛</v>
      </c>
      <c r="G17" s="97">
        <v>14</v>
      </c>
      <c r="H17" s="148"/>
      <c r="I17" s="166"/>
      <c r="J17" s="148"/>
      <c r="K17" s="148"/>
      <c r="L17" s="94"/>
    </row>
    <row r="18" spans="1:12" s="80" customFormat="1" ht="13.5" customHeight="1" x14ac:dyDescent="0.15">
      <c r="A18" s="72">
        <v>19</v>
      </c>
      <c r="B18" s="73" t="s">
        <v>23</v>
      </c>
      <c r="C18" s="74">
        <v>2</v>
      </c>
      <c r="D18" s="73" t="s">
        <v>107</v>
      </c>
      <c r="E18" s="75" t="s">
        <v>96</v>
      </c>
      <c r="F18" s="106" t="str">
        <f t="shared" si="0"/>
        <v>印旛</v>
      </c>
      <c r="G18" s="97">
        <v>15</v>
      </c>
      <c r="H18" s="150"/>
      <c r="I18" s="165"/>
      <c r="J18" s="149"/>
      <c r="K18" s="149"/>
      <c r="L18" s="94"/>
    </row>
    <row r="19" spans="1:12" s="80" customFormat="1" ht="13.5" customHeight="1" x14ac:dyDescent="0.15">
      <c r="A19" s="72">
        <v>8</v>
      </c>
      <c r="B19" s="73" t="s">
        <v>23</v>
      </c>
      <c r="C19" s="74">
        <v>3</v>
      </c>
      <c r="D19" s="73" t="s">
        <v>108</v>
      </c>
      <c r="E19" s="75" t="s">
        <v>100</v>
      </c>
      <c r="F19" s="106"/>
      <c r="G19" s="97">
        <v>16</v>
      </c>
      <c r="H19" s="150"/>
      <c r="I19" s="165"/>
      <c r="J19" s="149"/>
      <c r="K19" s="149"/>
      <c r="L19" s="94"/>
    </row>
    <row r="20" spans="1:12" s="80" customFormat="1" ht="13.5" customHeight="1" x14ac:dyDescent="0.15">
      <c r="A20" s="72">
        <v>14</v>
      </c>
      <c r="B20" s="77" t="s">
        <v>23</v>
      </c>
      <c r="C20" s="78">
        <v>4</v>
      </c>
      <c r="D20" s="77" t="s">
        <v>109</v>
      </c>
      <c r="E20" s="79" t="s">
        <v>110</v>
      </c>
      <c r="F20" s="106" t="str">
        <f>B20</f>
        <v>印旛</v>
      </c>
      <c r="G20" s="97">
        <v>17</v>
      </c>
      <c r="H20" s="86"/>
      <c r="I20" s="48"/>
      <c r="J20" s="86"/>
      <c r="K20" s="86"/>
      <c r="L20" s="56"/>
    </row>
    <row r="21" spans="1:12" s="80" customFormat="1" ht="13.5" customHeight="1" x14ac:dyDescent="0.15">
      <c r="A21" s="72">
        <v>5</v>
      </c>
      <c r="B21" s="73" t="s">
        <v>27</v>
      </c>
      <c r="C21" s="74">
        <v>1</v>
      </c>
      <c r="D21" s="73" t="s">
        <v>275</v>
      </c>
      <c r="E21" s="75" t="s">
        <v>265</v>
      </c>
      <c r="F21" s="106" t="str">
        <f t="shared" si="0"/>
        <v>市原</v>
      </c>
      <c r="G21" s="97">
        <v>18</v>
      </c>
      <c r="H21" s="148"/>
      <c r="I21" s="48"/>
      <c r="J21" s="57"/>
      <c r="K21" s="57"/>
      <c r="L21" s="93"/>
    </row>
    <row r="22" spans="1:12" s="80" customFormat="1" ht="13.5" customHeight="1" x14ac:dyDescent="0.15">
      <c r="A22" s="72">
        <v>15</v>
      </c>
      <c r="B22" s="73" t="s">
        <v>27</v>
      </c>
      <c r="C22" s="74">
        <v>2</v>
      </c>
      <c r="D22" s="73" t="s">
        <v>276</v>
      </c>
      <c r="E22" s="75" t="s">
        <v>265</v>
      </c>
      <c r="F22" s="106" t="str">
        <f t="shared" si="0"/>
        <v>市原</v>
      </c>
      <c r="G22" s="97">
        <v>19</v>
      </c>
      <c r="H22" s="148"/>
      <c r="I22" s="48"/>
      <c r="J22" s="57"/>
      <c r="K22" s="57"/>
      <c r="L22" s="93"/>
    </row>
    <row r="23" spans="1:12" s="80" customFormat="1" ht="13.5" customHeight="1" x14ac:dyDescent="0.15">
      <c r="A23" s="72">
        <v>10</v>
      </c>
      <c r="B23" s="73" t="s">
        <v>20</v>
      </c>
      <c r="C23" s="74">
        <v>1</v>
      </c>
      <c r="D23" s="83" t="s">
        <v>192</v>
      </c>
      <c r="E23" s="84" t="s">
        <v>185</v>
      </c>
      <c r="F23" s="106" t="str">
        <f t="shared" si="0"/>
        <v>君津</v>
      </c>
      <c r="G23" s="97">
        <v>20</v>
      </c>
      <c r="H23" s="149"/>
      <c r="I23" s="165"/>
      <c r="J23" s="149"/>
      <c r="K23" s="149"/>
      <c r="L23" s="94"/>
    </row>
    <row r="24" spans="1:12" s="80" customFormat="1" ht="13.5" customHeight="1" x14ac:dyDescent="0.15">
      <c r="A24" s="72">
        <v>20</v>
      </c>
      <c r="B24" s="73" t="s">
        <v>20</v>
      </c>
      <c r="C24" s="74">
        <v>2</v>
      </c>
      <c r="D24" s="83" t="s">
        <v>193</v>
      </c>
      <c r="E24" s="84" t="s">
        <v>185</v>
      </c>
      <c r="F24" s="107" t="str">
        <f>B24</f>
        <v>君津</v>
      </c>
      <c r="G24" s="97">
        <v>23</v>
      </c>
      <c r="H24" s="148"/>
      <c r="I24" s="48"/>
      <c r="J24" s="57"/>
      <c r="K24" s="57"/>
      <c r="L24" s="94"/>
    </row>
    <row r="25" spans="1:12" s="80" customFormat="1" ht="13.5" customHeight="1" x14ac:dyDescent="0.15">
      <c r="A25" s="72">
        <v>23</v>
      </c>
      <c r="B25" s="73" t="s">
        <v>24</v>
      </c>
      <c r="C25" s="74">
        <v>1</v>
      </c>
      <c r="D25" s="83" t="s">
        <v>91</v>
      </c>
      <c r="E25" s="84" t="s">
        <v>89</v>
      </c>
      <c r="F25" s="106" t="str">
        <f t="shared" si="0"/>
        <v>長生</v>
      </c>
      <c r="G25" s="97">
        <v>21</v>
      </c>
      <c r="H25" s="148"/>
      <c r="I25" s="48"/>
      <c r="J25" s="57"/>
      <c r="K25" s="57"/>
      <c r="L25" s="94"/>
    </row>
    <row r="26" spans="1:12" s="80" customFormat="1" ht="13.5" customHeight="1" x14ac:dyDescent="0.15">
      <c r="A26" s="72">
        <v>3</v>
      </c>
      <c r="B26" s="73" t="s">
        <v>28</v>
      </c>
      <c r="C26" s="74">
        <v>1</v>
      </c>
      <c r="D26" s="83" t="s">
        <v>121</v>
      </c>
      <c r="E26" s="84" t="s">
        <v>117</v>
      </c>
      <c r="F26" s="106" t="str">
        <f t="shared" si="0"/>
        <v>山武</v>
      </c>
      <c r="G26" s="97">
        <v>22</v>
      </c>
      <c r="H26" s="150"/>
      <c r="I26" s="165"/>
      <c r="J26" s="149"/>
      <c r="K26" s="149"/>
      <c r="L26" s="94"/>
    </row>
    <row r="27" spans="1:12" s="80" customFormat="1" ht="13.5" customHeight="1" x14ac:dyDescent="0.15">
      <c r="A27" s="72">
        <v>9</v>
      </c>
      <c r="B27" s="73" t="s">
        <v>25</v>
      </c>
      <c r="C27" s="74">
        <v>1</v>
      </c>
      <c r="D27" s="73" t="s">
        <v>277</v>
      </c>
      <c r="E27" s="75" t="s">
        <v>278</v>
      </c>
      <c r="F27" s="106" t="str">
        <f t="shared" si="0"/>
        <v>東総</v>
      </c>
      <c r="G27" s="97">
        <v>24</v>
      </c>
      <c r="H27" s="57"/>
      <c r="I27" s="48"/>
      <c r="J27" s="57"/>
      <c r="K27" s="57"/>
      <c r="L27" s="94"/>
    </row>
    <row r="28" spans="1:12" s="80" customFormat="1" ht="13.5" customHeight="1" x14ac:dyDescent="0.15">
      <c r="A28" s="72"/>
      <c r="B28" s="77"/>
      <c r="C28" s="78"/>
      <c r="D28" s="77" t="s">
        <v>69</v>
      </c>
      <c r="E28" s="79" t="s">
        <v>68</v>
      </c>
      <c r="F28" s="106">
        <f>B28</f>
        <v>0</v>
      </c>
      <c r="G28" s="97"/>
      <c r="H28" s="150"/>
      <c r="I28" s="165"/>
      <c r="J28" s="57"/>
      <c r="K28" s="57"/>
      <c r="L28" s="94"/>
    </row>
    <row r="29" spans="1:12" s="80" customFormat="1" ht="13.5" customHeight="1" x14ac:dyDescent="0.15">
      <c r="A29" s="81"/>
      <c r="B29" s="83"/>
      <c r="C29" s="82"/>
      <c r="D29" s="83"/>
      <c r="E29" s="129"/>
      <c r="F29" s="106"/>
      <c r="G29" s="97"/>
      <c r="H29" s="57"/>
      <c r="I29" s="48"/>
      <c r="J29" s="57"/>
      <c r="K29" s="57"/>
      <c r="L29" s="93"/>
    </row>
    <row r="30" spans="1:12" s="80" customFormat="1" ht="13.5" customHeight="1" x14ac:dyDescent="0.15">
      <c r="A30" s="85"/>
      <c r="E30" s="86"/>
      <c r="F30" s="108"/>
      <c r="G30" s="96"/>
      <c r="H30" s="57"/>
      <c r="I30" s="48"/>
      <c r="J30" s="57"/>
      <c r="K30" s="57"/>
      <c r="L30" s="93"/>
    </row>
    <row r="31" spans="1:12" s="67" customFormat="1" ht="13.5" customHeight="1" x14ac:dyDescent="0.15">
      <c r="A31" s="67" t="s">
        <v>15</v>
      </c>
      <c r="E31" s="57"/>
      <c r="F31" s="96"/>
      <c r="G31" s="96"/>
      <c r="H31" s="57"/>
      <c r="I31" s="48"/>
      <c r="J31" s="57"/>
      <c r="K31" s="57"/>
      <c r="L31" s="93"/>
    </row>
    <row r="32" spans="1:12" s="48" customFormat="1" ht="13.5" customHeight="1" x14ac:dyDescent="0.15">
      <c r="A32" s="68" t="s">
        <v>3</v>
      </c>
      <c r="B32" s="69" t="s">
        <v>4</v>
      </c>
      <c r="C32" s="70" t="s">
        <v>5</v>
      </c>
      <c r="D32" s="69" t="s">
        <v>16</v>
      </c>
      <c r="E32" s="71" t="s">
        <v>268</v>
      </c>
      <c r="F32" s="105"/>
      <c r="G32" s="96"/>
      <c r="H32" s="57"/>
      <c r="J32" s="57"/>
      <c r="K32" s="57"/>
      <c r="L32" s="93"/>
    </row>
    <row r="33" spans="1:16" s="76" customFormat="1" ht="13.5" customHeight="1" x14ac:dyDescent="0.15">
      <c r="A33" s="72">
        <v>23</v>
      </c>
      <c r="B33" s="73" t="s">
        <v>17</v>
      </c>
      <c r="C33" s="74">
        <v>1</v>
      </c>
      <c r="D33" s="73" t="s">
        <v>230</v>
      </c>
      <c r="E33" s="75" t="s">
        <v>211</v>
      </c>
      <c r="F33" s="106" t="str">
        <f t="shared" ref="F33:F42" si="1">B33</f>
        <v>千葉</v>
      </c>
      <c r="G33" s="97">
        <v>1</v>
      </c>
      <c r="I33" s="166"/>
      <c r="L33" s="94"/>
    </row>
    <row r="34" spans="1:16" s="76" customFormat="1" ht="13.5" customHeight="1" x14ac:dyDescent="0.15">
      <c r="A34" s="72">
        <v>7</v>
      </c>
      <c r="B34" s="73" t="s">
        <v>17</v>
      </c>
      <c r="C34" s="74">
        <v>2</v>
      </c>
      <c r="D34" s="73" t="s">
        <v>231</v>
      </c>
      <c r="E34" s="90" t="s">
        <v>232</v>
      </c>
      <c r="F34" s="109" t="str">
        <f t="shared" si="1"/>
        <v>千葉</v>
      </c>
      <c r="G34" s="97">
        <v>2</v>
      </c>
      <c r="I34" s="166"/>
      <c r="L34" s="94"/>
    </row>
    <row r="35" spans="1:16" s="76" customFormat="1" ht="13.5" customHeight="1" x14ac:dyDescent="0.15">
      <c r="A35" s="72">
        <v>19</v>
      </c>
      <c r="B35" s="73" t="s">
        <v>17</v>
      </c>
      <c r="C35" s="74">
        <v>3</v>
      </c>
      <c r="D35" s="73" t="s">
        <v>233</v>
      </c>
      <c r="E35" s="90" t="s">
        <v>234</v>
      </c>
      <c r="F35" s="109" t="str">
        <f t="shared" si="1"/>
        <v>千葉</v>
      </c>
      <c r="G35" s="97">
        <v>3</v>
      </c>
      <c r="I35" s="166"/>
      <c r="L35" s="94"/>
    </row>
    <row r="36" spans="1:16" s="76" customFormat="1" ht="13.5" customHeight="1" x14ac:dyDescent="0.15">
      <c r="A36" s="72">
        <v>9</v>
      </c>
      <c r="B36" s="73" t="s">
        <v>17</v>
      </c>
      <c r="C36" s="74">
        <v>4</v>
      </c>
      <c r="D36" s="73" t="s">
        <v>235</v>
      </c>
      <c r="E36" s="90" t="s">
        <v>236</v>
      </c>
      <c r="F36" s="109" t="str">
        <f t="shared" si="1"/>
        <v>千葉</v>
      </c>
      <c r="G36" s="97">
        <v>4</v>
      </c>
      <c r="I36" s="166"/>
      <c r="L36" s="93"/>
    </row>
    <row r="37" spans="1:16" s="76" customFormat="1" ht="13.5" customHeight="1" x14ac:dyDescent="0.15">
      <c r="A37" s="72">
        <v>16</v>
      </c>
      <c r="B37" s="73" t="s">
        <v>21</v>
      </c>
      <c r="C37" s="74">
        <v>1</v>
      </c>
      <c r="D37" s="73" t="s">
        <v>166</v>
      </c>
      <c r="E37" s="90" t="s">
        <v>154</v>
      </c>
      <c r="F37" s="109" t="str">
        <f t="shared" si="1"/>
        <v>松戸</v>
      </c>
      <c r="G37" s="97">
        <v>5</v>
      </c>
      <c r="I37" s="166"/>
      <c r="L37" s="93"/>
      <c r="M37" s="94"/>
      <c r="N37" s="94"/>
      <c r="O37" s="94"/>
      <c r="P37" s="94"/>
    </row>
    <row r="38" spans="1:16" s="80" customFormat="1" ht="13.5" customHeight="1" x14ac:dyDescent="0.15">
      <c r="A38" s="72">
        <v>15</v>
      </c>
      <c r="B38" s="73" t="s">
        <v>21</v>
      </c>
      <c r="C38" s="74">
        <v>2</v>
      </c>
      <c r="D38" s="73" t="s">
        <v>167</v>
      </c>
      <c r="E38" s="90" t="s">
        <v>154</v>
      </c>
      <c r="F38" s="109" t="str">
        <f t="shared" si="1"/>
        <v>松戸</v>
      </c>
      <c r="G38" s="97">
        <v>6</v>
      </c>
      <c r="H38" s="76"/>
      <c r="I38" s="166"/>
      <c r="J38" s="76"/>
      <c r="K38" s="76"/>
      <c r="L38" s="95"/>
      <c r="M38" s="94"/>
      <c r="N38" s="94"/>
      <c r="O38" s="94"/>
      <c r="P38" s="94"/>
    </row>
    <row r="39" spans="1:16" s="76" customFormat="1" ht="13.5" customHeight="1" x14ac:dyDescent="0.15">
      <c r="A39" s="72">
        <v>4</v>
      </c>
      <c r="B39" s="77" t="s">
        <v>21</v>
      </c>
      <c r="C39" s="78">
        <v>3</v>
      </c>
      <c r="D39" s="77" t="s">
        <v>279</v>
      </c>
      <c r="E39" s="79" t="s">
        <v>168</v>
      </c>
      <c r="F39" s="106" t="str">
        <f>B39</f>
        <v>松戸</v>
      </c>
      <c r="G39" s="97">
        <v>7</v>
      </c>
      <c r="H39" s="86"/>
      <c r="I39" s="48"/>
      <c r="J39" s="86"/>
      <c r="K39" s="86"/>
      <c r="L39" s="94"/>
      <c r="M39" s="93"/>
      <c r="N39" s="93"/>
      <c r="O39" s="93"/>
      <c r="P39" s="93"/>
    </row>
    <row r="40" spans="1:16" s="76" customFormat="1" ht="13.5" customHeight="1" x14ac:dyDescent="0.15">
      <c r="A40" s="72">
        <v>24</v>
      </c>
      <c r="B40" s="77" t="s">
        <v>21</v>
      </c>
      <c r="C40" s="78">
        <v>4</v>
      </c>
      <c r="D40" s="77" t="s">
        <v>169</v>
      </c>
      <c r="E40" s="79" t="s">
        <v>168</v>
      </c>
      <c r="F40" s="106" t="str">
        <f>B40</f>
        <v>松戸</v>
      </c>
      <c r="G40" s="97">
        <v>8</v>
      </c>
      <c r="H40" s="148"/>
      <c r="I40" s="166"/>
      <c r="J40" s="148"/>
      <c r="K40" s="148"/>
      <c r="L40" s="95"/>
      <c r="M40" s="93"/>
      <c r="N40" s="93"/>
      <c r="O40" s="93"/>
      <c r="P40" s="93"/>
    </row>
    <row r="41" spans="1:16" s="80" customFormat="1" ht="13.5" customHeight="1" x14ac:dyDescent="0.15">
      <c r="A41" s="72">
        <v>8</v>
      </c>
      <c r="B41" s="73" t="s">
        <v>260</v>
      </c>
      <c r="C41" s="74">
        <v>1</v>
      </c>
      <c r="D41" s="83" t="s">
        <v>145</v>
      </c>
      <c r="E41" s="84" t="s">
        <v>146</v>
      </c>
      <c r="F41" s="109" t="str">
        <f t="shared" si="1"/>
        <v>市川浦安</v>
      </c>
      <c r="G41" s="97">
        <v>9</v>
      </c>
      <c r="H41" s="150"/>
      <c r="I41" s="165"/>
      <c r="J41" s="149"/>
      <c r="K41" s="149"/>
      <c r="L41" s="93"/>
      <c r="M41" s="94"/>
      <c r="N41" s="94"/>
      <c r="O41" s="94"/>
      <c r="P41" s="94"/>
    </row>
    <row r="42" spans="1:16" s="80" customFormat="1" ht="13.5" customHeight="1" x14ac:dyDescent="0.15">
      <c r="A42" s="72">
        <v>28</v>
      </c>
      <c r="B42" s="73" t="s">
        <v>260</v>
      </c>
      <c r="C42" s="74">
        <v>2</v>
      </c>
      <c r="D42" s="83" t="s">
        <v>147</v>
      </c>
      <c r="E42" s="84" t="s">
        <v>148</v>
      </c>
      <c r="F42" s="109" t="str">
        <f t="shared" si="1"/>
        <v>市川浦安</v>
      </c>
      <c r="G42" s="97">
        <v>10</v>
      </c>
      <c r="H42" s="86"/>
      <c r="I42" s="48"/>
      <c r="J42" s="86"/>
      <c r="K42" s="86"/>
      <c r="L42" s="94"/>
      <c r="M42" s="94"/>
      <c r="N42" s="94"/>
      <c r="O42" s="94"/>
      <c r="P42" s="94"/>
    </row>
    <row r="43" spans="1:16" s="80" customFormat="1" ht="13.5" customHeight="1" x14ac:dyDescent="0.15">
      <c r="A43" s="72">
        <v>26</v>
      </c>
      <c r="B43" s="73" t="s">
        <v>18</v>
      </c>
      <c r="C43" s="74">
        <v>1</v>
      </c>
      <c r="D43" s="73" t="s">
        <v>179</v>
      </c>
      <c r="E43" s="90" t="s">
        <v>176</v>
      </c>
      <c r="F43" s="109"/>
      <c r="G43" s="97">
        <v>11</v>
      </c>
      <c r="H43" s="86"/>
      <c r="I43" s="48"/>
      <c r="J43" s="86"/>
      <c r="K43" s="86"/>
      <c r="L43" s="93"/>
      <c r="M43" s="94"/>
      <c r="N43" s="94"/>
      <c r="O43" s="94"/>
      <c r="P43" s="94"/>
    </row>
    <row r="44" spans="1:16" s="80" customFormat="1" ht="13.5" customHeight="1" x14ac:dyDescent="0.15">
      <c r="A44" s="72">
        <v>11</v>
      </c>
      <c r="B44" s="73" t="s">
        <v>18</v>
      </c>
      <c r="C44" s="74">
        <v>2</v>
      </c>
      <c r="D44" s="83" t="s">
        <v>180</v>
      </c>
      <c r="E44" s="129" t="s">
        <v>176</v>
      </c>
      <c r="F44" s="109" t="str">
        <f t="shared" ref="F44:F62" si="2">B44</f>
        <v>船橋</v>
      </c>
      <c r="G44" s="97">
        <v>12</v>
      </c>
      <c r="H44" s="76"/>
      <c r="I44" s="166"/>
      <c r="J44" s="76"/>
      <c r="K44" s="76"/>
      <c r="L44" s="93"/>
      <c r="M44" s="94"/>
      <c r="N44" s="94"/>
      <c r="O44" s="94"/>
      <c r="P44" s="94"/>
    </row>
    <row r="45" spans="1:16" s="80" customFormat="1" ht="13.5" customHeight="1" x14ac:dyDescent="0.15">
      <c r="A45" s="72">
        <v>6</v>
      </c>
      <c r="B45" s="73" t="s">
        <v>22</v>
      </c>
      <c r="C45" s="74">
        <v>1</v>
      </c>
      <c r="D45" s="83" t="s">
        <v>132</v>
      </c>
      <c r="E45" s="84" t="s">
        <v>131</v>
      </c>
      <c r="F45" s="109" t="str">
        <f t="shared" si="2"/>
        <v>柏</v>
      </c>
      <c r="G45" s="97">
        <v>13</v>
      </c>
      <c r="H45" s="86"/>
      <c r="I45" s="48"/>
      <c r="J45" s="86"/>
      <c r="K45" s="86"/>
      <c r="L45" s="94"/>
      <c r="M45" s="94"/>
      <c r="N45" s="94"/>
      <c r="O45" s="94"/>
      <c r="P45" s="94"/>
    </row>
    <row r="46" spans="1:16" s="80" customFormat="1" ht="13.5" customHeight="1" x14ac:dyDescent="0.15">
      <c r="A46" s="72">
        <v>17</v>
      </c>
      <c r="B46" s="73" t="s">
        <v>22</v>
      </c>
      <c r="C46" s="74">
        <v>2</v>
      </c>
      <c r="D46" s="73" t="s">
        <v>133</v>
      </c>
      <c r="E46" s="90" t="s">
        <v>134</v>
      </c>
      <c r="F46" s="109" t="str">
        <f t="shared" si="2"/>
        <v>柏</v>
      </c>
      <c r="G46" s="97">
        <v>14</v>
      </c>
      <c r="H46" s="86"/>
      <c r="I46" s="48"/>
      <c r="J46" s="86"/>
      <c r="K46" s="86"/>
      <c r="L46" s="94"/>
      <c r="M46" s="94"/>
      <c r="N46" s="94"/>
      <c r="O46" s="94"/>
      <c r="P46" s="94"/>
    </row>
    <row r="47" spans="1:16" s="80" customFormat="1" ht="13.5" customHeight="1" x14ac:dyDescent="0.15">
      <c r="A47" s="72">
        <v>1</v>
      </c>
      <c r="B47" s="73" t="s">
        <v>26</v>
      </c>
      <c r="C47" s="74">
        <v>1</v>
      </c>
      <c r="D47" s="73" t="s">
        <v>280</v>
      </c>
      <c r="E47" s="90" t="s">
        <v>262</v>
      </c>
      <c r="F47" s="109" t="str">
        <f t="shared" si="2"/>
        <v>葛北</v>
      </c>
      <c r="G47" s="97">
        <v>15</v>
      </c>
      <c r="H47" s="150"/>
      <c r="I47" s="165"/>
      <c r="J47" s="149"/>
      <c r="K47" s="149"/>
      <c r="L47" s="94"/>
      <c r="M47" s="58"/>
      <c r="N47" s="58"/>
      <c r="O47" s="58"/>
      <c r="P47" s="58"/>
    </row>
    <row r="48" spans="1:16" s="76" customFormat="1" ht="13.5" customHeight="1" x14ac:dyDescent="0.15">
      <c r="A48" s="72">
        <v>29</v>
      </c>
      <c r="B48" s="77" t="s">
        <v>26</v>
      </c>
      <c r="C48" s="78">
        <v>2</v>
      </c>
      <c r="D48" s="77" t="s">
        <v>281</v>
      </c>
      <c r="E48" s="79" t="s">
        <v>262</v>
      </c>
      <c r="F48" s="106" t="str">
        <f>B48</f>
        <v>葛北</v>
      </c>
      <c r="G48" s="97">
        <v>16</v>
      </c>
      <c r="H48" s="86"/>
      <c r="I48" s="48"/>
      <c r="J48" s="86"/>
      <c r="K48" s="86"/>
      <c r="L48" s="94"/>
      <c r="M48" s="94"/>
      <c r="N48" s="94"/>
      <c r="O48" s="94"/>
      <c r="P48" s="94"/>
    </row>
    <row r="49" spans="1:16" s="76" customFormat="1" ht="13.5" customHeight="1" x14ac:dyDescent="0.15">
      <c r="A49" s="72">
        <v>12</v>
      </c>
      <c r="B49" s="77" t="s">
        <v>26</v>
      </c>
      <c r="C49" s="78">
        <v>3</v>
      </c>
      <c r="D49" s="77" t="s">
        <v>282</v>
      </c>
      <c r="E49" s="79" t="s">
        <v>262</v>
      </c>
      <c r="F49" s="106" t="str">
        <f>B49</f>
        <v>葛北</v>
      </c>
      <c r="G49" s="97">
        <v>17</v>
      </c>
      <c r="I49" s="166"/>
      <c r="L49" s="94"/>
      <c r="M49" s="93"/>
      <c r="N49" s="93"/>
      <c r="O49" s="93"/>
      <c r="P49" s="93"/>
    </row>
    <row r="50" spans="1:16" s="80" customFormat="1" ht="13.5" customHeight="1" x14ac:dyDescent="0.15">
      <c r="A50" s="72">
        <v>27</v>
      </c>
      <c r="B50" s="73" t="s">
        <v>19</v>
      </c>
      <c r="C50" s="74">
        <v>1</v>
      </c>
      <c r="D50" s="73" t="s">
        <v>242</v>
      </c>
      <c r="E50" s="90" t="s">
        <v>243</v>
      </c>
      <c r="F50" s="109" t="str">
        <f t="shared" si="2"/>
        <v>葛南</v>
      </c>
      <c r="G50" s="97">
        <v>18</v>
      </c>
      <c r="H50" s="86"/>
      <c r="I50" s="48"/>
      <c r="J50" s="86"/>
      <c r="K50" s="86"/>
      <c r="L50" s="94"/>
      <c r="M50" s="93"/>
      <c r="N50" s="93"/>
      <c r="O50" s="93"/>
      <c r="P50" s="93"/>
    </row>
    <row r="51" spans="1:16" s="80" customFormat="1" ht="13.5" customHeight="1" x14ac:dyDescent="0.15">
      <c r="A51" s="72">
        <v>22</v>
      </c>
      <c r="B51" s="73" t="s">
        <v>23</v>
      </c>
      <c r="C51" s="74">
        <v>1</v>
      </c>
      <c r="D51" s="73" t="s">
        <v>111</v>
      </c>
      <c r="E51" s="90" t="s">
        <v>96</v>
      </c>
      <c r="F51" s="109" t="str">
        <f t="shared" si="2"/>
        <v>印旛</v>
      </c>
      <c r="G51" s="97">
        <v>19</v>
      </c>
      <c r="H51" s="86"/>
      <c r="I51" s="48"/>
      <c r="J51" s="86"/>
      <c r="K51" s="86"/>
      <c r="L51" s="94"/>
      <c r="M51" s="93"/>
      <c r="N51" s="93"/>
      <c r="O51" s="93"/>
      <c r="P51" s="93"/>
    </row>
    <row r="52" spans="1:16" s="80" customFormat="1" ht="13.5" customHeight="1" x14ac:dyDescent="0.15">
      <c r="A52" s="72">
        <v>10</v>
      </c>
      <c r="B52" s="73" t="s">
        <v>23</v>
      </c>
      <c r="C52" s="74">
        <v>2</v>
      </c>
      <c r="D52" s="73" t="s">
        <v>112</v>
      </c>
      <c r="E52" s="90" t="s">
        <v>113</v>
      </c>
      <c r="F52" s="109" t="str">
        <f t="shared" si="2"/>
        <v>印旛</v>
      </c>
      <c r="G52" s="97">
        <v>20</v>
      </c>
      <c r="H52" s="86"/>
      <c r="I52" s="48"/>
      <c r="J52" s="86"/>
      <c r="K52" s="86"/>
      <c r="L52" s="94"/>
      <c r="M52" s="93"/>
      <c r="N52" s="93"/>
      <c r="O52" s="93"/>
      <c r="P52" s="93"/>
    </row>
    <row r="53" spans="1:16" s="80" customFormat="1" ht="13.5" customHeight="1" x14ac:dyDescent="0.15">
      <c r="A53" s="72">
        <v>5</v>
      </c>
      <c r="B53" s="73" t="s">
        <v>23</v>
      </c>
      <c r="C53" s="74">
        <v>3</v>
      </c>
      <c r="D53" s="73" t="s">
        <v>114</v>
      </c>
      <c r="E53" s="90" t="s">
        <v>96</v>
      </c>
      <c r="F53" s="109" t="str">
        <f t="shared" si="2"/>
        <v>印旛</v>
      </c>
      <c r="G53" s="97">
        <v>21</v>
      </c>
      <c r="H53" s="76"/>
      <c r="I53" s="166"/>
      <c r="J53" s="76"/>
      <c r="K53" s="76"/>
      <c r="L53" s="94"/>
      <c r="M53" s="94"/>
      <c r="N53" s="94"/>
      <c r="O53" s="94"/>
      <c r="P53" s="94"/>
    </row>
    <row r="54" spans="1:16" s="80" customFormat="1" ht="13.5" customHeight="1" x14ac:dyDescent="0.15">
      <c r="A54" s="72">
        <v>21</v>
      </c>
      <c r="B54" s="73" t="s">
        <v>27</v>
      </c>
      <c r="C54" s="74">
        <v>1</v>
      </c>
      <c r="D54" s="73" t="s">
        <v>283</v>
      </c>
      <c r="E54" s="90" t="s">
        <v>284</v>
      </c>
      <c r="F54" s="109" t="str">
        <f t="shared" si="2"/>
        <v>市原</v>
      </c>
      <c r="G54" s="97">
        <v>22</v>
      </c>
      <c r="H54" s="86"/>
      <c r="I54" s="48"/>
      <c r="J54" s="86"/>
      <c r="K54" s="86"/>
      <c r="L54" s="94"/>
      <c r="M54" s="94"/>
      <c r="N54" s="94"/>
      <c r="O54" s="94"/>
      <c r="P54" s="94"/>
    </row>
    <row r="55" spans="1:16" s="80" customFormat="1" ht="13.5" customHeight="1" x14ac:dyDescent="0.15">
      <c r="A55" s="72">
        <v>2</v>
      </c>
      <c r="B55" s="73" t="s">
        <v>27</v>
      </c>
      <c r="C55" s="74">
        <v>2</v>
      </c>
      <c r="D55" s="73" t="s">
        <v>285</v>
      </c>
      <c r="E55" s="90" t="s">
        <v>265</v>
      </c>
      <c r="F55" s="109" t="str">
        <f t="shared" si="2"/>
        <v>市原</v>
      </c>
      <c r="G55" s="97">
        <v>23</v>
      </c>
      <c r="H55" s="150"/>
      <c r="I55" s="165"/>
      <c r="J55" s="149"/>
      <c r="K55" s="149"/>
      <c r="L55" s="94"/>
      <c r="M55" s="94"/>
      <c r="N55" s="94"/>
      <c r="O55" s="94"/>
      <c r="P55" s="94"/>
    </row>
    <row r="56" spans="1:16" s="80" customFormat="1" ht="13.5" customHeight="1" x14ac:dyDescent="0.15">
      <c r="A56" s="72">
        <v>18</v>
      </c>
      <c r="B56" s="73" t="s">
        <v>20</v>
      </c>
      <c r="C56" s="74">
        <v>1</v>
      </c>
      <c r="D56" s="83" t="s">
        <v>194</v>
      </c>
      <c r="E56" s="84" t="s">
        <v>195</v>
      </c>
      <c r="F56" s="109" t="str">
        <f t="shared" si="2"/>
        <v>君津</v>
      </c>
      <c r="G56" s="97">
        <v>24</v>
      </c>
      <c r="H56" s="86"/>
      <c r="I56" s="48"/>
      <c r="J56" s="86"/>
      <c r="K56" s="86"/>
      <c r="L56" s="94"/>
      <c r="M56" s="94"/>
      <c r="N56" s="94"/>
      <c r="O56" s="94"/>
      <c r="P56" s="94"/>
    </row>
    <row r="57" spans="1:16" s="80" customFormat="1" ht="13.5" customHeight="1" x14ac:dyDescent="0.15">
      <c r="A57" s="72">
        <v>14</v>
      </c>
      <c r="B57" s="73" t="s">
        <v>20</v>
      </c>
      <c r="C57" s="74">
        <v>2</v>
      </c>
      <c r="D57" s="83" t="s">
        <v>196</v>
      </c>
      <c r="E57" s="84" t="s">
        <v>195</v>
      </c>
      <c r="F57" s="109" t="str">
        <f t="shared" si="2"/>
        <v>君津</v>
      </c>
      <c r="G57" s="97">
        <v>25</v>
      </c>
      <c r="H57" s="86"/>
      <c r="I57" s="48"/>
      <c r="J57" s="86"/>
      <c r="K57" s="86"/>
      <c r="L57" s="94"/>
      <c r="M57" s="94"/>
      <c r="N57" s="94"/>
      <c r="O57" s="94"/>
      <c r="P57" s="94"/>
    </row>
    <row r="58" spans="1:16" s="80" customFormat="1" ht="13.5" customHeight="1" x14ac:dyDescent="0.15">
      <c r="A58" s="72">
        <v>25</v>
      </c>
      <c r="B58" s="73" t="s">
        <v>24</v>
      </c>
      <c r="C58" s="74">
        <v>1</v>
      </c>
      <c r="D58" s="83" t="s">
        <v>92</v>
      </c>
      <c r="E58" s="84" t="s">
        <v>89</v>
      </c>
      <c r="F58" s="109" t="str">
        <f t="shared" si="2"/>
        <v>長生</v>
      </c>
      <c r="G58" s="97">
        <v>26</v>
      </c>
      <c r="H58" s="86"/>
      <c r="I58" s="48"/>
      <c r="J58" s="86"/>
      <c r="K58" s="86"/>
      <c r="L58" s="93"/>
      <c r="M58" s="94"/>
      <c r="N58" s="94"/>
      <c r="O58" s="94"/>
      <c r="P58" s="94"/>
    </row>
    <row r="59" spans="1:16" s="80" customFormat="1" ht="13.5" customHeight="1" x14ac:dyDescent="0.15">
      <c r="A59" s="72">
        <v>20</v>
      </c>
      <c r="B59" s="73" t="s">
        <v>28</v>
      </c>
      <c r="C59" s="74">
        <v>1</v>
      </c>
      <c r="D59" s="83" t="s">
        <v>122</v>
      </c>
      <c r="E59" s="84" t="s">
        <v>117</v>
      </c>
      <c r="F59" s="109" t="str">
        <f t="shared" si="2"/>
        <v>山武</v>
      </c>
      <c r="G59" s="97">
        <v>27</v>
      </c>
      <c r="H59" s="86"/>
      <c r="I59" s="48"/>
      <c r="J59" s="86"/>
      <c r="K59" s="86"/>
      <c r="L59" s="93"/>
      <c r="M59" s="94"/>
      <c r="N59" s="94"/>
      <c r="O59" s="94"/>
      <c r="P59" s="94"/>
    </row>
    <row r="60" spans="1:16" s="76" customFormat="1" ht="13.5" customHeight="1" x14ac:dyDescent="0.15">
      <c r="A60" s="72">
        <v>3</v>
      </c>
      <c r="B60" s="73" t="s">
        <v>28</v>
      </c>
      <c r="C60" s="74">
        <v>2</v>
      </c>
      <c r="D60" s="83" t="s">
        <v>123</v>
      </c>
      <c r="E60" s="84" t="s">
        <v>124</v>
      </c>
      <c r="F60" s="109" t="str">
        <f t="shared" si="2"/>
        <v>山武</v>
      </c>
      <c r="G60" s="97">
        <v>28</v>
      </c>
      <c r="H60" s="86"/>
      <c r="I60" s="48"/>
      <c r="J60" s="86"/>
      <c r="K60" s="86"/>
      <c r="L60" s="94"/>
      <c r="M60" s="94"/>
      <c r="N60" s="94"/>
      <c r="O60" s="94"/>
      <c r="P60" s="94"/>
    </row>
    <row r="61" spans="1:16" s="76" customFormat="1" ht="13.5" customHeight="1" x14ac:dyDescent="0.15">
      <c r="A61" s="72">
        <v>13</v>
      </c>
      <c r="B61" s="73" t="s">
        <v>25</v>
      </c>
      <c r="C61" s="74">
        <v>1</v>
      </c>
      <c r="D61" s="73" t="s">
        <v>286</v>
      </c>
      <c r="E61" s="75" t="s">
        <v>287</v>
      </c>
      <c r="F61" s="109"/>
      <c r="G61" s="97">
        <v>29</v>
      </c>
      <c r="H61" s="150"/>
      <c r="I61" s="165"/>
      <c r="J61" s="149"/>
      <c r="K61" s="149"/>
      <c r="L61" s="94"/>
      <c r="M61" s="94"/>
      <c r="N61" s="94"/>
      <c r="O61" s="94"/>
      <c r="P61" s="94"/>
    </row>
    <row r="62" spans="1:16" s="76" customFormat="1" ht="13.5" customHeight="1" x14ac:dyDescent="0.15">
      <c r="A62" s="81"/>
      <c r="B62" s="115"/>
      <c r="C62" s="117"/>
      <c r="D62" s="115"/>
      <c r="E62" s="116"/>
      <c r="F62" s="106">
        <f t="shared" si="2"/>
        <v>0</v>
      </c>
      <c r="G62" s="97"/>
      <c r="H62" s="149"/>
      <c r="I62" s="165"/>
      <c r="J62" s="149"/>
      <c r="K62" s="149"/>
      <c r="L62" s="93"/>
      <c r="M62" s="94"/>
      <c r="N62" s="94"/>
      <c r="O62" s="94"/>
      <c r="P62" s="94"/>
    </row>
    <row r="63" spans="1:16" s="76" customFormat="1" ht="13.5" customHeight="1" x14ac:dyDescent="0.15">
      <c r="A63" s="81"/>
      <c r="B63" s="83"/>
      <c r="C63" s="82"/>
      <c r="D63" s="83"/>
      <c r="E63" s="129"/>
      <c r="F63" s="109"/>
      <c r="G63" s="97"/>
      <c r="H63" s="149"/>
      <c r="I63" s="165"/>
      <c r="J63" s="149"/>
      <c r="K63" s="149"/>
      <c r="L63" s="95"/>
      <c r="M63" s="95"/>
      <c r="N63" s="95"/>
      <c r="O63" s="95"/>
      <c r="P63" s="95"/>
    </row>
    <row r="64" spans="1:16" s="80" customFormat="1" ht="13.5" customHeight="1" x14ac:dyDescent="0.15">
      <c r="A64" s="81"/>
      <c r="B64" s="83"/>
      <c r="C64" s="82"/>
      <c r="D64" s="83"/>
      <c r="E64" s="129"/>
      <c r="F64" s="106">
        <f>B63</f>
        <v>0</v>
      </c>
      <c r="G64" s="76"/>
      <c r="H64" s="57"/>
      <c r="I64" s="48"/>
      <c r="J64" s="57"/>
      <c r="K64" s="57"/>
      <c r="L64" s="94"/>
      <c r="M64" s="94"/>
      <c r="N64" s="94"/>
      <c r="O64" s="94"/>
      <c r="P64" s="94"/>
    </row>
    <row r="68" spans="5:5" x14ac:dyDescent="0.15">
      <c r="E68" s="127"/>
    </row>
    <row r="72" spans="5:5" x14ac:dyDescent="0.15">
      <c r="E72" s="127"/>
    </row>
    <row r="75" spans="5:5" x14ac:dyDescent="0.15">
      <c r="E75" s="127"/>
    </row>
    <row r="76" spans="5:5" x14ac:dyDescent="0.15">
      <c r="E76" s="127"/>
    </row>
    <row r="77" spans="5:5" x14ac:dyDescent="0.15">
      <c r="E77" s="127"/>
    </row>
    <row r="78" spans="5:5" x14ac:dyDescent="0.15">
      <c r="E78" s="127"/>
    </row>
    <row r="79" spans="5:5" x14ac:dyDescent="0.15">
      <c r="E79" s="127"/>
    </row>
    <row r="80" spans="5:5" x14ac:dyDescent="0.15">
      <c r="E80" s="127"/>
    </row>
    <row r="81" spans="4:5" ht="22.5" x14ac:dyDescent="0.15">
      <c r="D81" s="91" t="s">
        <v>57</v>
      </c>
      <c r="E81" s="127" t="s">
        <v>65</v>
      </c>
    </row>
    <row r="82" spans="4:5" x14ac:dyDescent="0.15">
      <c r="D82" s="91" t="s">
        <v>62</v>
      </c>
      <c r="E82" s="92" t="s">
        <v>63</v>
      </c>
    </row>
    <row r="83" spans="4:5" ht="22.5" x14ac:dyDescent="0.15">
      <c r="D83" s="91" t="s">
        <v>59</v>
      </c>
      <c r="E83" s="127" t="s">
        <v>64</v>
      </c>
    </row>
    <row r="84" spans="4:5" ht="22.5" x14ac:dyDescent="0.15">
      <c r="D84" s="91" t="s">
        <v>61</v>
      </c>
      <c r="E84" s="127" t="s">
        <v>66</v>
      </c>
    </row>
  </sheetData>
  <customSheetViews>
    <customSheetView guid="{84BA2EF8-1540-44DE-AB02-FA557C6684F6}" hiddenColumns="1">
      <selection activeCell="G7" sqref="G7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1"/>
      <headerFooter alignWithMargins="0"/>
    </customSheetView>
    <customSheetView guid="{55F16F0B-9DCD-4450-8D81-D1C657871ABE}" hiddenColumns="1" topLeftCell="A31">
      <selection activeCell="I55" sqref="I55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2"/>
      <headerFooter alignWithMargins="0"/>
    </customSheetView>
    <customSheetView guid="{C28CF6D2-B0CA-4A6C-8547-0AF833095EC8}" showPageBreaks="1" hiddenColumns="1">
      <selection activeCell="K19" sqref="K19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3"/>
      <headerFooter alignWithMargins="0"/>
    </customSheetView>
    <customSheetView guid="{67950958-82E7-49D3-BC9C-9A13B1B9105B}" hiddenColumns="1">
      <selection activeCell="K19" sqref="K19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4"/>
      <headerFooter alignWithMargins="0"/>
    </customSheetView>
    <customSheetView guid="{C7EF79AD-7084-4700-ADCD-668E0BFE136E}" showRuler="0">
      <selection activeCell="J22" sqref="J22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5"/>
      <headerFooter alignWithMargins="0"/>
    </customSheetView>
    <customSheetView guid="{AEA031C2-629C-4A2E-959E-FF337A508141}" showPageBreaks="1" showRuler="0" topLeftCell="A34">
      <selection activeCell="D42" sqref="D42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6"/>
      <headerFooter alignWithMargins="0"/>
    </customSheetView>
    <customSheetView guid="{C1FC9FE0-9C36-4C40-A616-C57F71C36EB7}" showPageBreaks="1" hiddenColumns="1" showRuler="0" topLeftCell="A37">
      <selection activeCell="M53" sqref="M53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7"/>
      <headerFooter alignWithMargins="0"/>
    </customSheetView>
    <customSheetView guid="{C7D6172A-FECF-423E-85CC-6F7F8AAC65B9}" showPageBreaks="1" showRuler="0" topLeftCell="A37">
      <selection activeCell="M53" sqref="M53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8"/>
      <headerFooter alignWithMargins="0"/>
    </customSheetView>
    <customSheetView guid="{042D1E7E-6DEB-42E0-AB4E-7CCF458C60F7}" showPageBreaks="1" showRuler="0">
      <selection activeCell="L28" sqref="L28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9"/>
      <headerFooter alignWithMargins="0"/>
    </customSheetView>
    <customSheetView guid="{097CC973-03A1-4661-97C0-EA1660F0B571}" showRuler="0" topLeftCell="A43">
      <selection activeCell="K55" sqref="K55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10"/>
      <headerFooter alignWithMargins="0"/>
    </customSheetView>
  </customSheetView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99"/>
  <sheetViews>
    <sheetView topLeftCell="A130" workbookViewId="0">
      <selection activeCell="G155" sqref="G155"/>
    </sheetView>
  </sheetViews>
  <sheetFormatPr defaultRowHeight="13.5" x14ac:dyDescent="0.15"/>
  <cols>
    <col min="1" max="1" width="5" style="12" customWidth="1"/>
    <col min="2" max="3" width="13.375" style="12" customWidth="1"/>
    <col min="4" max="4" width="7" style="12" customWidth="1"/>
    <col min="5" max="5" width="3" style="12" customWidth="1"/>
    <col min="6" max="16384" width="9" style="12"/>
  </cols>
  <sheetData>
    <row r="1" spans="1:5" s="11" customFormat="1" x14ac:dyDescent="0.15">
      <c r="A1" s="11" t="str">
        <f>Ｔ!A1</f>
        <v>男子団体</v>
      </c>
      <c r="C1" s="11">
        <f>Ｔ!E1</f>
        <v>0</v>
      </c>
    </row>
    <row r="2" spans="1:5" s="8" customFormat="1" ht="13.5" customHeight="1" x14ac:dyDescent="0.15">
      <c r="A2" s="11" t="str">
        <f>Ｔ!A2</f>
        <v>番号</v>
      </c>
      <c r="B2" s="11" t="str">
        <f>Ｔ!D2</f>
        <v>学校名</v>
      </c>
      <c r="C2" s="11" t="str">
        <f>Ｔ!E2</f>
        <v>支部</v>
      </c>
      <c r="D2" s="11" t="str">
        <f>Ｔ!B2</f>
        <v>支部</v>
      </c>
      <c r="E2" s="11" t="str">
        <f>Ｔ!C2</f>
        <v>順位</v>
      </c>
    </row>
    <row r="3" spans="1:5" s="9" customFormat="1" ht="13.5" customHeight="1" x14ac:dyDescent="0.15">
      <c r="A3" s="11">
        <f>Ｔ!A3</f>
        <v>19</v>
      </c>
      <c r="B3" s="11" t="str">
        <f>Ｔ!D3</f>
        <v>蘇我中</v>
      </c>
      <c r="C3" s="11" t="str">
        <f>Ｔ!E3</f>
        <v>（千葉）</v>
      </c>
      <c r="D3" s="11" t="str">
        <f>Ｔ!B3</f>
        <v>（千葉）</v>
      </c>
      <c r="E3" s="11">
        <f>Ｔ!C3</f>
        <v>1</v>
      </c>
    </row>
    <row r="4" spans="1:5" s="9" customFormat="1" ht="13.5" customHeight="1" x14ac:dyDescent="0.15">
      <c r="A4" s="11">
        <f>Ｔ!A4</f>
        <v>11</v>
      </c>
      <c r="B4" s="11" t="str">
        <f>Ｔ!D4</f>
        <v>貝塚中</v>
      </c>
      <c r="C4" s="11" t="str">
        <f>Ｔ!E4</f>
        <v>（千葉）</v>
      </c>
      <c r="D4" s="11" t="str">
        <f>Ｔ!B4</f>
        <v>（千葉）</v>
      </c>
      <c r="E4" s="11">
        <f>Ｔ!C4</f>
        <v>2</v>
      </c>
    </row>
    <row r="5" spans="1:5" s="9" customFormat="1" ht="13.5" customHeight="1" x14ac:dyDescent="0.15">
      <c r="A5" s="11">
        <f>Ｔ!A5</f>
        <v>16</v>
      </c>
      <c r="B5" s="11" t="str">
        <f>Ｔ!D5</f>
        <v>幸町二中</v>
      </c>
      <c r="C5" s="11" t="str">
        <f>Ｔ!E5</f>
        <v>（千葉）</v>
      </c>
      <c r="D5" s="11" t="str">
        <f>Ｔ!B5</f>
        <v>（千葉）</v>
      </c>
      <c r="E5" s="11">
        <f>Ｔ!C5</f>
        <v>3</v>
      </c>
    </row>
    <row r="6" spans="1:5" s="9" customFormat="1" ht="13.5" customHeight="1" x14ac:dyDescent="0.15">
      <c r="A6" s="11">
        <f>Ｔ!A6</f>
        <v>2</v>
      </c>
      <c r="B6" s="11" t="str">
        <f>Ｔ!D6</f>
        <v>松ヶ丘中</v>
      </c>
      <c r="C6" s="11" t="str">
        <f>Ｔ!E6</f>
        <v>（千葉）</v>
      </c>
      <c r="D6" s="11" t="str">
        <f>Ｔ!B6</f>
        <v>（千葉）</v>
      </c>
      <c r="E6" s="11">
        <f>Ｔ!C6</f>
        <v>4</v>
      </c>
    </row>
    <row r="7" spans="1:5" s="9" customFormat="1" ht="13.5" customHeight="1" x14ac:dyDescent="0.15">
      <c r="A7" s="11">
        <f>Ｔ!A7</f>
        <v>7</v>
      </c>
      <c r="B7" s="11" t="str">
        <f>Ｔ!D7</f>
        <v>こてはし台中</v>
      </c>
      <c r="C7" s="11" t="str">
        <f>Ｔ!E7</f>
        <v>（千葉）</v>
      </c>
      <c r="D7" s="11" t="str">
        <f>Ｔ!B7</f>
        <v>（千葉）</v>
      </c>
      <c r="E7" s="11">
        <f>Ｔ!C7</f>
        <v>5</v>
      </c>
    </row>
    <row r="8" spans="1:5" s="7" customFormat="1" ht="13.5" customHeight="1" x14ac:dyDescent="0.15">
      <c r="A8" s="11">
        <f>Ｔ!A8</f>
        <v>10</v>
      </c>
      <c r="B8" s="11" t="str">
        <f>Ｔ!D8</f>
        <v>金ヶ作中</v>
      </c>
      <c r="C8" s="11" t="str">
        <f>Ｔ!E8</f>
        <v>（松戸）</v>
      </c>
      <c r="D8" s="11" t="str">
        <f>Ｔ!B8</f>
        <v>（松戸）</v>
      </c>
      <c r="E8" s="11">
        <f>Ｔ!C8</f>
        <v>1</v>
      </c>
    </row>
    <row r="9" spans="1:5" s="7" customFormat="1" ht="13.5" customHeight="1" x14ac:dyDescent="0.15">
      <c r="A9" s="11">
        <f>Ｔ!A9</f>
        <v>15</v>
      </c>
      <c r="B9" s="11" t="str">
        <f>Ｔ!D9</f>
        <v>松戸四中</v>
      </c>
      <c r="C9" s="11" t="str">
        <f>Ｔ!E9</f>
        <v>（松戸）</v>
      </c>
      <c r="D9" s="11" t="str">
        <f>Ｔ!B9</f>
        <v>（松戸）</v>
      </c>
      <c r="E9" s="11">
        <f>Ｔ!C9</f>
        <v>2</v>
      </c>
    </row>
    <row r="10" spans="1:5" s="7" customFormat="1" ht="13.5" customHeight="1" x14ac:dyDescent="0.15">
      <c r="A10" s="11">
        <f>Ｔ!A10</f>
        <v>12</v>
      </c>
      <c r="B10" s="11" t="str">
        <f>Ｔ!D10</f>
        <v>昭和学院中</v>
      </c>
      <c r="C10" s="11" t="str">
        <f>Ｔ!E10</f>
        <v>（市川浦安）</v>
      </c>
      <c r="D10" s="11" t="str">
        <f>Ｔ!B10</f>
        <v>（市川浦安）</v>
      </c>
      <c r="E10" s="11">
        <f>Ｔ!C10</f>
        <v>1</v>
      </c>
    </row>
    <row r="11" spans="1:5" s="7" customFormat="1" ht="13.5" customHeight="1" x14ac:dyDescent="0.15">
      <c r="A11" s="11">
        <f>Ｔ!A11</f>
        <v>3</v>
      </c>
      <c r="B11" s="11" t="str">
        <f>Ｔ!D11</f>
        <v>海神中</v>
      </c>
      <c r="C11" s="11" t="str">
        <f>Ｔ!E11</f>
        <v>（船橋）</v>
      </c>
      <c r="D11" s="11" t="str">
        <f>Ｔ!B11</f>
        <v>（船橋）</v>
      </c>
      <c r="E11" s="11">
        <f>Ｔ!C11</f>
        <v>1</v>
      </c>
    </row>
    <row r="12" spans="1:5" s="7" customFormat="1" ht="13.5" customHeight="1" x14ac:dyDescent="0.15">
      <c r="A12" s="11">
        <f>Ｔ!A12</f>
        <v>0</v>
      </c>
      <c r="B12" s="11" t="str">
        <f>Ｔ!D12</f>
        <v>中</v>
      </c>
      <c r="C12" s="11" t="str">
        <f>Ｔ!E12</f>
        <v>（柏）</v>
      </c>
      <c r="D12" s="11" t="str">
        <f>Ｔ!B12</f>
        <v>（柏）</v>
      </c>
      <c r="E12" s="11">
        <f>Ｔ!C12</f>
        <v>1</v>
      </c>
    </row>
    <row r="13" spans="1:5" s="7" customFormat="1" ht="13.5" customHeight="1" x14ac:dyDescent="0.15">
      <c r="A13" s="11">
        <f>Ｔ!A13</f>
        <v>6</v>
      </c>
      <c r="B13" s="11" t="str">
        <f>Ｔ!D13</f>
        <v>西武台千葉中</v>
      </c>
      <c r="C13" s="11" t="str">
        <f>Ｔ!E13</f>
        <v>（葛北）</v>
      </c>
      <c r="D13" s="11" t="str">
        <f>Ｔ!B13</f>
        <v>（葛北）</v>
      </c>
      <c r="E13" s="11">
        <f>Ｔ!C13</f>
        <v>1</v>
      </c>
    </row>
    <row r="14" spans="1:5" s="7" customFormat="1" ht="13.5" customHeight="1" x14ac:dyDescent="0.15">
      <c r="A14" s="11">
        <f>Ｔ!A14</f>
        <v>8</v>
      </c>
      <c r="B14" s="11" t="str">
        <f>Ｔ!D14</f>
        <v>鎌ヶ谷四中</v>
      </c>
      <c r="C14" s="11" t="str">
        <f>Ｔ!E14</f>
        <v>（葛南）</v>
      </c>
      <c r="D14" s="11" t="str">
        <f>Ｔ!B14</f>
        <v>（葛南）</v>
      </c>
      <c r="E14" s="11">
        <f>Ｔ!C14</f>
        <v>1</v>
      </c>
    </row>
    <row r="15" spans="1:5" s="7" customFormat="1" ht="13.5" customHeight="1" x14ac:dyDescent="0.15">
      <c r="A15" s="11">
        <f>Ｔ!A15</f>
        <v>1</v>
      </c>
      <c r="B15" s="11" t="str">
        <f>Ｔ!D15</f>
        <v>桜台中</v>
      </c>
      <c r="C15" s="11" t="str">
        <f>Ｔ!E15</f>
        <v>（印旛）</v>
      </c>
      <c r="D15" s="11" t="str">
        <f>Ｔ!B15</f>
        <v>（印旛）</v>
      </c>
      <c r="E15" s="11">
        <f>Ｔ!C15</f>
        <v>1</v>
      </c>
    </row>
    <row r="16" spans="1:5" s="7" customFormat="1" ht="13.5" customHeight="1" x14ac:dyDescent="0.15">
      <c r="A16" s="11">
        <f>Ｔ!A16</f>
        <v>5</v>
      </c>
      <c r="B16" s="11" t="str">
        <f>Ｔ!D16</f>
        <v>南山中</v>
      </c>
      <c r="C16" s="11" t="str">
        <f>Ｔ!E16</f>
        <v>（印旛）</v>
      </c>
      <c r="D16" s="11" t="str">
        <f>Ｔ!B16</f>
        <v>（印旛）</v>
      </c>
      <c r="E16" s="11">
        <f>Ｔ!C16</f>
        <v>2</v>
      </c>
    </row>
    <row r="17" spans="1:5" s="7" customFormat="1" ht="13.5" customHeight="1" x14ac:dyDescent="0.15">
      <c r="A17" s="11">
        <f>Ｔ!A17</f>
        <v>13</v>
      </c>
      <c r="B17" s="11" t="str">
        <f>Ｔ!D17</f>
        <v>四街道北中</v>
      </c>
      <c r="C17" s="11" t="str">
        <f>Ｔ!E17</f>
        <v>（印旛）</v>
      </c>
      <c r="D17" s="11" t="str">
        <f>Ｔ!B17</f>
        <v>（印旛）</v>
      </c>
      <c r="E17" s="11">
        <f>Ｔ!C17</f>
        <v>3</v>
      </c>
    </row>
    <row r="18" spans="1:5" s="7" customFormat="1" ht="13.5" customHeight="1" x14ac:dyDescent="0.15">
      <c r="A18" s="11">
        <f>Ｔ!A18</f>
        <v>9</v>
      </c>
      <c r="B18" s="11" t="str">
        <f>Ｔ!D18</f>
        <v>辰巳台中</v>
      </c>
      <c r="C18" s="11" t="str">
        <f>Ｔ!E18</f>
        <v>（市原）</v>
      </c>
      <c r="D18" s="11" t="str">
        <f>Ｔ!B18</f>
        <v>（市原）</v>
      </c>
      <c r="E18" s="11">
        <f>Ｔ!C18</f>
        <v>1</v>
      </c>
    </row>
    <row r="19" spans="1:5" s="7" customFormat="1" ht="13.5" customHeight="1" x14ac:dyDescent="0.15">
      <c r="A19" s="11">
        <f>Ｔ!A19</f>
        <v>17</v>
      </c>
      <c r="B19" s="11" t="str">
        <f>Ｔ!D19</f>
        <v>富津中</v>
      </c>
      <c r="C19" s="11" t="str">
        <f>Ｔ!E19</f>
        <v>（君津）</v>
      </c>
      <c r="D19" s="11" t="str">
        <f>Ｔ!B19</f>
        <v>（君津）</v>
      </c>
      <c r="E19" s="11">
        <f>Ｔ!C19</f>
        <v>1</v>
      </c>
    </row>
    <row r="20" spans="1:5" s="7" customFormat="1" ht="13.5" customHeight="1" x14ac:dyDescent="0.15">
      <c r="A20" s="11">
        <f>Ｔ!A20</f>
        <v>14</v>
      </c>
      <c r="B20" s="11" t="str">
        <f>Ｔ!D20</f>
        <v>茂原南中</v>
      </c>
      <c r="C20" s="11" t="str">
        <f>Ｔ!E20</f>
        <v>（長生）</v>
      </c>
      <c r="D20" s="11" t="str">
        <f>Ｔ!B20</f>
        <v>（長生）</v>
      </c>
      <c r="E20" s="11">
        <f>Ｔ!C20</f>
        <v>1</v>
      </c>
    </row>
    <row r="21" spans="1:5" s="7" customFormat="1" ht="13.5" customHeight="1" x14ac:dyDescent="0.15">
      <c r="A21" s="11">
        <f>Ｔ!A21</f>
        <v>18</v>
      </c>
      <c r="B21" s="11" t="str">
        <f>Ｔ!D21</f>
        <v>大網中</v>
      </c>
      <c r="C21" s="11" t="str">
        <f>Ｔ!E21</f>
        <v>（山武）</v>
      </c>
      <c r="D21" s="11" t="str">
        <f>Ｔ!B21</f>
        <v>（山武）</v>
      </c>
      <c r="E21" s="11">
        <f>Ｔ!C21</f>
        <v>1</v>
      </c>
    </row>
    <row r="22" spans="1:5" s="7" customFormat="1" ht="13.5" customHeight="1" x14ac:dyDescent="0.15">
      <c r="A22" s="11">
        <f>Ｔ!A22</f>
        <v>4</v>
      </c>
      <c r="B22" s="11" t="str">
        <f>Ｔ!D22</f>
        <v>八日市場一中</v>
      </c>
      <c r="C22" s="11" t="str">
        <f>Ｔ!E22</f>
        <v>（東総）</v>
      </c>
      <c r="D22" s="11" t="str">
        <f>Ｔ!B22</f>
        <v>（東総）</v>
      </c>
      <c r="E22" s="11">
        <f>Ｔ!C22</f>
        <v>1</v>
      </c>
    </row>
    <row r="23" spans="1:5" s="7" customFormat="1" ht="13.5" customHeight="1" x14ac:dyDescent="0.15">
      <c r="A23" s="11">
        <f>Ｔ!A23</f>
        <v>0</v>
      </c>
      <c r="B23" s="11">
        <f>Ｔ!D23</f>
        <v>0</v>
      </c>
      <c r="C23" s="11">
        <f>Ｔ!E23</f>
        <v>0</v>
      </c>
      <c r="D23" s="11">
        <f>Ｔ!B23</f>
        <v>0</v>
      </c>
      <c r="E23" s="11">
        <f>Ｔ!C23</f>
        <v>0</v>
      </c>
    </row>
    <row r="24" spans="1:5" s="7" customFormat="1" ht="13.5" customHeight="1" x14ac:dyDescent="0.15">
      <c r="A24" s="11">
        <f>Ｔ!A23</f>
        <v>0</v>
      </c>
      <c r="B24" s="11">
        <f>Ｔ!D23</f>
        <v>0</v>
      </c>
      <c r="C24" s="11">
        <f>Ｔ!E23</f>
        <v>0</v>
      </c>
      <c r="D24" s="11">
        <f>Ｔ!B23</f>
        <v>0</v>
      </c>
      <c r="E24" s="11">
        <f>Ｔ!C23</f>
        <v>0</v>
      </c>
    </row>
    <row r="25" spans="1:5" s="7" customFormat="1" ht="13.5" customHeight="1" x14ac:dyDescent="0.15">
      <c r="A25" s="11">
        <f>Ｔ!A24</f>
        <v>0</v>
      </c>
      <c r="B25" s="11">
        <f>Ｔ!D24</f>
        <v>0</v>
      </c>
      <c r="C25" s="11">
        <f>Ｔ!E24</f>
        <v>0</v>
      </c>
      <c r="D25" s="11">
        <f>Ｔ!B24</f>
        <v>0</v>
      </c>
      <c r="E25" s="11">
        <f>Ｔ!C24</f>
        <v>0</v>
      </c>
    </row>
    <row r="26" spans="1:5" s="7" customFormat="1" x14ac:dyDescent="0.15">
      <c r="A26" s="11">
        <f>Ｔ!A25</f>
        <v>0</v>
      </c>
      <c r="B26" s="11">
        <f>Ｔ!D25</f>
        <v>0</v>
      </c>
      <c r="C26" s="11">
        <f>Ｔ!E25</f>
        <v>0</v>
      </c>
      <c r="D26" s="11">
        <f>Ｔ!B25</f>
        <v>0</v>
      </c>
      <c r="E26" s="11">
        <f>Ｔ!C25</f>
        <v>0</v>
      </c>
    </row>
    <row r="27" spans="1:5" s="11" customFormat="1" x14ac:dyDescent="0.15">
      <c r="A27" s="11" t="str">
        <f>Ｔ!A26</f>
        <v>女子団体</v>
      </c>
    </row>
    <row r="28" spans="1:5" s="10" customFormat="1" x14ac:dyDescent="0.15">
      <c r="A28" s="11" t="str">
        <f>Ｔ!A27</f>
        <v>番号</v>
      </c>
      <c r="B28" s="11" t="str">
        <f>Ｔ!D27</f>
        <v>学校名</v>
      </c>
      <c r="C28" s="11" t="str">
        <f>Ｔ!E27</f>
        <v>支部</v>
      </c>
      <c r="D28" s="11" t="str">
        <f>Ｔ!B27</f>
        <v>支部</v>
      </c>
      <c r="E28" s="11" t="str">
        <f>Ｔ!C27</f>
        <v>順位</v>
      </c>
    </row>
    <row r="29" spans="1:5" s="9" customFormat="1" ht="13.5" customHeight="1" x14ac:dyDescent="0.15">
      <c r="A29" s="11">
        <f>Ｔ!A28</f>
        <v>21</v>
      </c>
      <c r="B29" s="11" t="str">
        <f>Ｔ!D28</f>
        <v>轟町中</v>
      </c>
      <c r="C29" s="11" t="str">
        <f>Ｔ!E28</f>
        <v>（千葉）</v>
      </c>
      <c r="D29" s="11" t="str">
        <f>Ｔ!B28</f>
        <v>（千葉）</v>
      </c>
      <c r="E29" s="11">
        <f>Ｔ!C28</f>
        <v>1</v>
      </c>
    </row>
    <row r="30" spans="1:5" s="9" customFormat="1" ht="13.5" customHeight="1" x14ac:dyDescent="0.15">
      <c r="A30" s="11">
        <f>Ｔ!A29</f>
        <v>7</v>
      </c>
      <c r="B30" s="11" t="str">
        <f>Ｔ!D29</f>
        <v>有吉中</v>
      </c>
      <c r="C30" s="11" t="str">
        <f>Ｔ!E29</f>
        <v>（千葉）</v>
      </c>
      <c r="D30" s="11" t="str">
        <f>Ｔ!B29</f>
        <v>（千葉）</v>
      </c>
      <c r="E30" s="11">
        <f>Ｔ!C29</f>
        <v>2</v>
      </c>
    </row>
    <row r="31" spans="1:5" s="9" customFormat="1" ht="13.5" customHeight="1" x14ac:dyDescent="0.15">
      <c r="A31" s="11">
        <f>Ｔ!A30</f>
        <v>11</v>
      </c>
      <c r="B31" s="11" t="str">
        <f>Ｔ!D30</f>
        <v>蘇我中</v>
      </c>
      <c r="C31" s="11" t="str">
        <f>Ｔ!E30</f>
        <v>（千葉）</v>
      </c>
      <c r="D31" s="11" t="str">
        <f>Ｔ!B30</f>
        <v>（千葉）</v>
      </c>
      <c r="E31" s="11">
        <f>Ｔ!C30</f>
        <v>3</v>
      </c>
    </row>
    <row r="32" spans="1:5" s="9" customFormat="1" ht="13.5" customHeight="1" x14ac:dyDescent="0.15">
      <c r="A32" s="11">
        <f>Ｔ!A31</f>
        <v>18</v>
      </c>
      <c r="B32" s="11" t="str">
        <f>Ｔ!D31</f>
        <v>貝塚中</v>
      </c>
      <c r="C32" s="11" t="str">
        <f>Ｔ!E31</f>
        <v>（千葉）</v>
      </c>
      <c r="D32" s="11" t="str">
        <f>Ｔ!B31</f>
        <v>（千葉）</v>
      </c>
      <c r="E32" s="11">
        <f>Ｔ!C31</f>
        <v>4</v>
      </c>
    </row>
    <row r="33" spans="1:5" s="9" customFormat="1" ht="13.5" customHeight="1" x14ac:dyDescent="0.15">
      <c r="A33" s="11">
        <f>Ｔ!A32</f>
        <v>27</v>
      </c>
      <c r="B33" s="11" t="str">
        <f>Ｔ!D32</f>
        <v>松戸四中</v>
      </c>
      <c r="C33" s="11" t="str">
        <f>Ｔ!E32</f>
        <v>（松戸）</v>
      </c>
      <c r="D33" s="11" t="str">
        <f>Ｔ!B32</f>
        <v>（松戸）</v>
      </c>
      <c r="E33" s="11">
        <f>Ｔ!C32</f>
        <v>1</v>
      </c>
    </row>
    <row r="34" spans="1:5" s="7" customFormat="1" ht="13.5" customHeight="1" x14ac:dyDescent="0.15">
      <c r="A34" s="11">
        <f>Ｔ!A33</f>
        <v>9</v>
      </c>
      <c r="B34" s="11" t="str">
        <f>Ｔ!D33</f>
        <v>金ヶ作中</v>
      </c>
      <c r="C34" s="11" t="str">
        <f>Ｔ!E33</f>
        <v>（松戸）</v>
      </c>
      <c r="D34" s="11" t="str">
        <f>Ｔ!B33</f>
        <v>（松戸）</v>
      </c>
      <c r="E34" s="11">
        <f>Ｔ!C33</f>
        <v>2</v>
      </c>
    </row>
    <row r="35" spans="1:5" s="7" customFormat="1" ht="13.5" customHeight="1" x14ac:dyDescent="0.15">
      <c r="A35" s="11">
        <f>Ｔ!A34</f>
        <v>19</v>
      </c>
      <c r="B35" s="11" t="str">
        <f>Ｔ!D34</f>
        <v>常盤平中</v>
      </c>
      <c r="C35" s="11" t="str">
        <f>Ｔ!E34</f>
        <v>（松戸）</v>
      </c>
      <c r="D35" s="11" t="str">
        <f>Ｔ!B34</f>
        <v>（松戸）</v>
      </c>
      <c r="E35" s="11">
        <f>Ｔ!C34</f>
        <v>3</v>
      </c>
    </row>
    <row r="36" spans="1:5" s="7" customFormat="1" ht="13.5" customHeight="1" x14ac:dyDescent="0.15">
      <c r="A36" s="11">
        <f>Ｔ!A35</f>
        <v>3</v>
      </c>
      <c r="B36" s="11" t="str">
        <f>Ｔ!D35</f>
        <v>栗ヶ沢中</v>
      </c>
      <c r="C36" s="11" t="str">
        <f>Ｔ!E35</f>
        <v>（松戸）</v>
      </c>
      <c r="D36" s="11" t="str">
        <f>Ｔ!B35</f>
        <v>（松戸）</v>
      </c>
      <c r="E36" s="11">
        <f>Ｔ!C35</f>
        <v>4</v>
      </c>
    </row>
    <row r="37" spans="1:5" s="7" customFormat="1" ht="13.5" customHeight="1" x14ac:dyDescent="0.15">
      <c r="A37" s="11">
        <f>Ｔ!A36</f>
        <v>20</v>
      </c>
      <c r="B37" s="11" t="str">
        <f>Ｔ!D36</f>
        <v>高谷中</v>
      </c>
      <c r="C37" s="11" t="str">
        <f>Ｔ!E36</f>
        <v>（市川浦安）</v>
      </c>
      <c r="D37" s="11" t="str">
        <f>Ｔ!B36</f>
        <v>（市川浦安）</v>
      </c>
      <c r="E37" s="11">
        <f>Ｔ!C36</f>
        <v>1</v>
      </c>
    </row>
    <row r="38" spans="1:5" s="7" customFormat="1" ht="13.5" customHeight="1" x14ac:dyDescent="0.15">
      <c r="A38" s="11">
        <f>Ｔ!A37</f>
        <v>4</v>
      </c>
      <c r="B38" s="11" t="str">
        <f>Ｔ!D37</f>
        <v>昭和学院中</v>
      </c>
      <c r="C38" s="11" t="str">
        <f>Ｔ!E37</f>
        <v>（市川浦安）</v>
      </c>
      <c r="D38" s="11" t="str">
        <f>Ｔ!B37</f>
        <v>（市川浦安）</v>
      </c>
      <c r="E38" s="11">
        <f>Ｔ!C37</f>
        <v>2</v>
      </c>
    </row>
    <row r="39" spans="1:5" s="7" customFormat="1" ht="13.5" customHeight="1" x14ac:dyDescent="0.15">
      <c r="A39" s="11">
        <f>Ｔ!A38</f>
        <v>26</v>
      </c>
      <c r="B39" s="11" t="str">
        <f>Ｔ!D38</f>
        <v>南行徳中</v>
      </c>
      <c r="C39" s="11" t="str">
        <f>Ｔ!E38</f>
        <v>（市川浦安）</v>
      </c>
      <c r="D39" s="11" t="str">
        <f>Ｔ!B38</f>
        <v>（市川浦安）</v>
      </c>
      <c r="E39" s="11">
        <f>Ｔ!C38</f>
        <v>3</v>
      </c>
    </row>
    <row r="40" spans="1:5" s="7" customFormat="1" ht="13.5" customHeight="1" x14ac:dyDescent="0.15">
      <c r="A40" s="11">
        <f>Ｔ!A39</f>
        <v>6</v>
      </c>
      <c r="B40" s="11" t="str">
        <f>Ｔ!D39</f>
        <v>大穴中</v>
      </c>
      <c r="C40" s="11" t="str">
        <f>Ｔ!E39</f>
        <v>（船橋）</v>
      </c>
      <c r="D40" s="11" t="str">
        <f>Ｔ!B39</f>
        <v>（船橋）</v>
      </c>
      <c r="E40" s="11">
        <f>Ｔ!C39</f>
        <v>1</v>
      </c>
    </row>
    <row r="41" spans="1:5" s="7" customFormat="1" ht="13.5" customHeight="1" x14ac:dyDescent="0.15">
      <c r="A41" s="11">
        <f>Ｔ!A40</f>
        <v>13</v>
      </c>
      <c r="B41" s="11" t="str">
        <f>Ｔ!D40</f>
        <v>大津ケ丘中</v>
      </c>
      <c r="C41" s="11" t="str">
        <f>Ｔ!E40</f>
        <v>（柏）</v>
      </c>
      <c r="D41" s="11" t="str">
        <f>Ｔ!B40</f>
        <v>（柏）</v>
      </c>
      <c r="E41" s="11">
        <f>Ｔ!C40</f>
        <v>1</v>
      </c>
    </row>
    <row r="42" spans="1:5" s="7" customFormat="1" ht="13.5" customHeight="1" x14ac:dyDescent="0.15">
      <c r="A42" s="11">
        <f>Ｔ!A41</f>
        <v>15</v>
      </c>
      <c r="B42" s="11" t="str">
        <f>Ｔ!D41</f>
        <v>田中中</v>
      </c>
      <c r="C42" s="11" t="str">
        <f>Ｔ!E41</f>
        <v>（柏）</v>
      </c>
      <c r="D42" s="11" t="str">
        <f>Ｔ!B41</f>
        <v>（柏）</v>
      </c>
      <c r="E42" s="11">
        <f>Ｔ!C41</f>
        <v>2</v>
      </c>
    </row>
    <row r="43" spans="1:5" s="7" customFormat="1" ht="13.5" customHeight="1" x14ac:dyDescent="0.15">
      <c r="A43" s="11">
        <f>Ｔ!A42</f>
        <v>25</v>
      </c>
      <c r="B43" s="11" t="str">
        <f>Ｔ!D42</f>
        <v>中原中</v>
      </c>
      <c r="C43" s="11" t="str">
        <f>Ｔ!E42</f>
        <v>（柏）</v>
      </c>
      <c r="D43" s="11" t="str">
        <f>Ｔ!B42</f>
        <v>（柏）</v>
      </c>
      <c r="E43" s="11">
        <f>Ｔ!C42</f>
        <v>3</v>
      </c>
    </row>
    <row r="44" spans="1:5" s="7" customFormat="1" ht="13.5" customHeight="1" x14ac:dyDescent="0.15">
      <c r="A44" s="11">
        <f>Ｔ!A43</f>
        <v>1</v>
      </c>
      <c r="B44" s="11" t="str">
        <f>Ｔ!D43</f>
        <v>西武台千葉中</v>
      </c>
      <c r="C44" s="11" t="str">
        <f>Ｔ!E43</f>
        <v>（葛北）</v>
      </c>
      <c r="D44" s="11" t="str">
        <f>Ｔ!B43</f>
        <v>（葛北）</v>
      </c>
      <c r="E44" s="11">
        <f>Ｔ!C43</f>
        <v>1</v>
      </c>
    </row>
    <row r="45" spans="1:5" s="7" customFormat="1" ht="13.5" customHeight="1" x14ac:dyDescent="0.15">
      <c r="A45" s="11">
        <f>Ｔ!A44</f>
        <v>23</v>
      </c>
      <c r="B45" s="11" t="str">
        <f>Ｔ!D44</f>
        <v>流山南部中</v>
      </c>
      <c r="C45" s="11" t="str">
        <f>Ｔ!E44</f>
        <v>（葛北）</v>
      </c>
      <c r="D45" s="11" t="str">
        <f>Ｔ!B44</f>
        <v>（葛北）</v>
      </c>
      <c r="E45" s="11">
        <f>Ｔ!C44</f>
        <v>2</v>
      </c>
    </row>
    <row r="46" spans="1:5" s="7" customFormat="1" ht="13.5" customHeight="1" x14ac:dyDescent="0.15">
      <c r="A46" s="11">
        <f>Ｔ!A45</f>
        <v>12</v>
      </c>
      <c r="B46" s="11" t="str">
        <f>Ｔ!D45</f>
        <v>鎌ヶ谷四中</v>
      </c>
      <c r="C46" s="11" t="str">
        <f>Ｔ!E45</f>
        <v>（葛南）</v>
      </c>
      <c r="D46" s="11" t="str">
        <f>Ｔ!B45</f>
        <v>（葛南）</v>
      </c>
      <c r="E46" s="11">
        <f>Ｔ!C45</f>
        <v>1</v>
      </c>
    </row>
    <row r="47" spans="1:5" s="7" customFormat="1" ht="13.5" customHeight="1" x14ac:dyDescent="0.15">
      <c r="A47" s="11">
        <f>Ｔ!A46</f>
        <v>14</v>
      </c>
      <c r="B47" s="11" t="str">
        <f>Ｔ!D46</f>
        <v>桜台中</v>
      </c>
      <c r="C47" s="11" t="str">
        <f>Ｔ!E46</f>
        <v>（印旛）</v>
      </c>
      <c r="D47" s="11" t="str">
        <f>Ｔ!B46</f>
        <v>（印旛）</v>
      </c>
      <c r="E47" s="11">
        <f>Ｔ!C46</f>
        <v>1</v>
      </c>
    </row>
    <row r="48" spans="1:5" s="7" customFormat="1" ht="13.5" customHeight="1" x14ac:dyDescent="0.15">
      <c r="A48" s="11">
        <f>Ｔ!A47</f>
        <v>8</v>
      </c>
      <c r="B48" s="11" t="str">
        <f>Ｔ!D47</f>
        <v>南山中</v>
      </c>
      <c r="C48" s="11" t="str">
        <f>Ｔ!E47</f>
        <v>（印旛）</v>
      </c>
      <c r="D48" s="11" t="str">
        <f>Ｔ!B47</f>
        <v>（印旛）</v>
      </c>
      <c r="E48" s="11">
        <f>Ｔ!C47</f>
        <v>2</v>
      </c>
    </row>
    <row r="49" spans="1:5" s="7" customFormat="1" ht="13.5" customHeight="1" x14ac:dyDescent="0.15">
      <c r="A49" s="11">
        <f>Ｔ!A48</f>
        <v>5</v>
      </c>
      <c r="B49" s="11" t="str">
        <f>Ｔ!D48</f>
        <v>四街道北中</v>
      </c>
      <c r="C49" s="11" t="str">
        <f>Ｔ!E48</f>
        <v>（印旛）</v>
      </c>
      <c r="D49" s="11" t="str">
        <f>Ｔ!B48</f>
        <v>（印旛）</v>
      </c>
      <c r="E49" s="11">
        <f>Ｔ!C48</f>
        <v>3</v>
      </c>
    </row>
    <row r="50" spans="1:5" s="7" customFormat="1" ht="13.5" customHeight="1" x14ac:dyDescent="0.15">
      <c r="A50" s="11">
        <f>Ｔ!A49</f>
        <v>2</v>
      </c>
      <c r="B50" s="11" t="str">
        <f>Ｔ!D49</f>
        <v>辰巳台中</v>
      </c>
      <c r="C50" s="11" t="str">
        <f>Ｔ!E49</f>
        <v>（市原）</v>
      </c>
      <c r="D50" s="11" t="str">
        <f>Ｔ!B49</f>
        <v>（市原）</v>
      </c>
      <c r="E50" s="11">
        <f>Ｔ!C49</f>
        <v>1</v>
      </c>
    </row>
    <row r="51" spans="1:5" s="7" customFormat="1" ht="13.5" customHeight="1" x14ac:dyDescent="0.15">
      <c r="A51" s="11">
        <f>Ｔ!A50</f>
        <v>22</v>
      </c>
      <c r="B51" s="11" t="str">
        <f>Ｔ!D50</f>
        <v>周西南中</v>
      </c>
      <c r="C51" s="11" t="str">
        <f>Ｔ!E50</f>
        <v>（君津）</v>
      </c>
      <c r="D51" s="11" t="str">
        <f>Ｔ!B50</f>
        <v>（君津）</v>
      </c>
      <c r="E51" s="11">
        <f>Ｔ!C50</f>
        <v>1</v>
      </c>
    </row>
    <row r="52" spans="1:5" s="7" customFormat="1" ht="13.5" customHeight="1" x14ac:dyDescent="0.15">
      <c r="A52" s="11">
        <f>Ｔ!A51</f>
        <v>10</v>
      </c>
      <c r="B52" s="11" t="str">
        <f>Ｔ!D51</f>
        <v>天羽中</v>
      </c>
      <c r="C52" s="11" t="str">
        <f>Ｔ!E51</f>
        <v>（君津）</v>
      </c>
      <c r="D52" s="11" t="str">
        <f>Ｔ!B51</f>
        <v>（君津）</v>
      </c>
      <c r="E52" s="11">
        <f>Ｔ!C51</f>
        <v>2</v>
      </c>
    </row>
    <row r="53" spans="1:5" s="7" customFormat="1" ht="13.5" customHeight="1" x14ac:dyDescent="0.15">
      <c r="A53" s="11">
        <f>Ｔ!A52</f>
        <v>24</v>
      </c>
      <c r="B53" s="11" t="str">
        <f>Ｔ!D52</f>
        <v>茂原南中</v>
      </c>
      <c r="C53" s="11" t="str">
        <f>Ｔ!E52</f>
        <v>（長生）</v>
      </c>
      <c r="D53" s="11" t="str">
        <f>Ｔ!B52</f>
        <v>（長生）</v>
      </c>
      <c r="E53" s="11">
        <f>Ｔ!C52</f>
        <v>1</v>
      </c>
    </row>
    <row r="54" spans="1:5" s="9" customFormat="1" ht="13.5" customHeight="1" x14ac:dyDescent="0.15">
      <c r="A54" s="11">
        <f>Ｔ!A53</f>
        <v>17</v>
      </c>
      <c r="B54" s="11" t="str">
        <f>Ｔ!D53</f>
        <v>大網中</v>
      </c>
      <c r="C54" s="11" t="str">
        <f>Ｔ!E53</f>
        <v>（山武）</v>
      </c>
      <c r="D54" s="11" t="str">
        <f>Ｔ!B53</f>
        <v>（山武）</v>
      </c>
      <c r="E54" s="11">
        <f>Ｔ!C53</f>
        <v>1</v>
      </c>
    </row>
    <row r="55" spans="1:5" s="9" customFormat="1" ht="13.5" customHeight="1" x14ac:dyDescent="0.15">
      <c r="A55" s="11">
        <f>Ｔ!A54</f>
        <v>16</v>
      </c>
      <c r="B55" s="11" t="str">
        <f>Ｔ!D54</f>
        <v>旭二中</v>
      </c>
      <c r="C55" s="11" t="str">
        <f>Ｔ!E54</f>
        <v>（東総）</v>
      </c>
      <c r="D55" s="11" t="str">
        <f>Ｔ!B54</f>
        <v>（東総）</v>
      </c>
      <c r="E55" s="11">
        <f>Ｔ!C54</f>
        <v>1</v>
      </c>
    </row>
    <row r="56" spans="1:5" s="9" customFormat="1" ht="13.5" customHeight="1" x14ac:dyDescent="0.15">
      <c r="A56" s="11">
        <f>Ｔ!A55</f>
        <v>0</v>
      </c>
      <c r="B56" s="11">
        <f>Ｔ!D55</f>
        <v>0</v>
      </c>
      <c r="C56" s="11">
        <f>Ｔ!E55</f>
        <v>0</v>
      </c>
      <c r="D56" s="11">
        <f>Ｔ!B55</f>
        <v>0</v>
      </c>
      <c r="E56" s="11">
        <f>Ｔ!C55</f>
        <v>0</v>
      </c>
    </row>
    <row r="57" spans="1:5" s="9" customFormat="1" ht="13.5" customHeight="1" x14ac:dyDescent="0.15">
      <c r="A57" s="11">
        <f>Ｔ!A55</f>
        <v>0</v>
      </c>
      <c r="B57" s="11">
        <f>Ｔ!D55</f>
        <v>0</v>
      </c>
      <c r="C57" s="11">
        <f>Ｔ!E55</f>
        <v>0</v>
      </c>
      <c r="D57" s="11">
        <f>Ｔ!B55</f>
        <v>0</v>
      </c>
      <c r="E57" s="11">
        <f>Ｔ!C55</f>
        <v>0</v>
      </c>
    </row>
    <row r="58" spans="1:5" s="9" customFormat="1" ht="13.5" customHeight="1" x14ac:dyDescent="0.15">
      <c r="A58" s="11">
        <f>Ｔ!A56</f>
        <v>0</v>
      </c>
      <c r="B58" s="11">
        <f>Ｔ!D56</f>
        <v>0</v>
      </c>
      <c r="C58" s="11">
        <f>Ｔ!E56</f>
        <v>0</v>
      </c>
      <c r="D58" s="11">
        <f>Ｔ!B56</f>
        <v>0</v>
      </c>
      <c r="E58" s="11">
        <f>Ｔ!C56</f>
        <v>0</v>
      </c>
    </row>
    <row r="59" spans="1:5" s="9" customFormat="1" ht="13.5" customHeight="1" x14ac:dyDescent="0.15">
      <c r="A59" s="11">
        <f>Ｔ!A57</f>
        <v>0</v>
      </c>
      <c r="B59" s="11">
        <f>Ｔ!D57</f>
        <v>0</v>
      </c>
      <c r="C59" s="11">
        <f>Ｔ!E57</f>
        <v>0</v>
      </c>
      <c r="D59" s="11">
        <f>Ｔ!B57</f>
        <v>0</v>
      </c>
      <c r="E59" s="11">
        <f>Ｔ!C57</f>
        <v>0</v>
      </c>
    </row>
    <row r="60" spans="1:5" s="11" customFormat="1" x14ac:dyDescent="0.15">
      <c r="A60" s="11">
        <f>Ｔ!A58</f>
        <v>0</v>
      </c>
      <c r="B60" s="11">
        <f>Ｔ!D58</f>
        <v>0</v>
      </c>
      <c r="C60" s="11">
        <f>Ｔ!E58</f>
        <v>0</v>
      </c>
      <c r="D60" s="11">
        <f>Ｔ!B58</f>
        <v>0</v>
      </c>
      <c r="E60" s="11">
        <f>Ｔ!C58</f>
        <v>0</v>
      </c>
    </row>
    <row r="61" spans="1:5" s="8" customFormat="1" ht="13.5" customHeight="1" x14ac:dyDescent="0.15">
      <c r="A61" s="11">
        <f>Ｔ!A59</f>
        <v>0</v>
      </c>
      <c r="B61" s="11">
        <f>Ｔ!D59</f>
        <v>0</v>
      </c>
      <c r="C61" s="11">
        <f>Ｔ!E59</f>
        <v>0</v>
      </c>
      <c r="D61" s="11">
        <f>Ｔ!B59</f>
        <v>0</v>
      </c>
      <c r="E61" s="11">
        <f>Ｔ!C59</f>
        <v>0</v>
      </c>
    </row>
    <row r="62" spans="1:5" s="7" customFormat="1" ht="13.5" customHeight="1" x14ac:dyDescent="0.15">
      <c r="A62" s="7" t="str">
        <f>Ｓ!A1</f>
        <v>男子シングルス</v>
      </c>
    </row>
    <row r="63" spans="1:5" s="7" customFormat="1" ht="13.5" customHeight="1" x14ac:dyDescent="0.15">
      <c r="A63" s="7" t="str">
        <f>Ｓ!A2</f>
        <v>番号</v>
      </c>
      <c r="B63" s="7" t="str">
        <f>Ｓ!D2</f>
        <v>選手名</v>
      </c>
      <c r="C63" s="7" t="str">
        <f>Ｓ!E2</f>
        <v>学校名</v>
      </c>
      <c r="D63" s="7" t="str">
        <f>Ｓ!B2</f>
        <v>支部</v>
      </c>
      <c r="E63" s="7" t="str">
        <f>Ｓ!C2</f>
        <v>順位</v>
      </c>
    </row>
    <row r="64" spans="1:5" s="7" customFormat="1" ht="13.5" customHeight="1" x14ac:dyDescent="0.15">
      <c r="A64" s="7">
        <f>Ｓ!A3</f>
        <v>8</v>
      </c>
      <c r="B64" s="7" t="str">
        <f>Ｓ!D3</f>
        <v>小林　勇介</v>
      </c>
      <c r="C64" s="7" t="str">
        <f>Ｓ!E3</f>
        <v>（蘇我）</v>
      </c>
      <c r="D64" s="7" t="str">
        <f>Ｓ!B3</f>
        <v>千葉</v>
      </c>
      <c r="E64" s="7">
        <f>Ｓ!C3</f>
        <v>1</v>
      </c>
    </row>
    <row r="65" spans="1:5" s="7" customFormat="1" ht="13.5" customHeight="1" x14ac:dyDescent="0.15">
      <c r="A65" s="7">
        <f>Ｓ!A4</f>
        <v>19</v>
      </c>
      <c r="B65" s="7" t="str">
        <f>Ｓ!D4</f>
        <v>松永　地洋</v>
      </c>
      <c r="C65" s="7" t="str">
        <f>Ｓ!E4</f>
        <v>（打瀬）</v>
      </c>
      <c r="D65" s="7" t="str">
        <f>Ｓ!B4</f>
        <v>千葉</v>
      </c>
      <c r="E65" s="7">
        <f>Ｓ!C4</f>
        <v>2</v>
      </c>
    </row>
    <row r="66" spans="1:5" s="7" customFormat="1" ht="13.5" customHeight="1" x14ac:dyDescent="0.15">
      <c r="A66" s="7">
        <f>Ｓ!A5</f>
        <v>23</v>
      </c>
      <c r="B66" s="7" t="str">
        <f>Ｓ!D5</f>
        <v>渡邉　　優</v>
      </c>
      <c r="C66" s="7" t="str">
        <f>Ｓ!E5</f>
        <v>（真砂）</v>
      </c>
      <c r="D66" s="7" t="str">
        <f>Ｓ!B5</f>
        <v>千葉</v>
      </c>
      <c r="E66" s="7">
        <f>Ｓ!C5</f>
        <v>3</v>
      </c>
    </row>
    <row r="67" spans="1:5" s="7" customFormat="1" ht="13.5" customHeight="1" x14ac:dyDescent="0.15">
      <c r="A67" s="7">
        <f>Ｓ!A6</f>
        <v>4</v>
      </c>
      <c r="B67" s="7" t="str">
        <f>Ｓ!D6</f>
        <v>山田　遼太</v>
      </c>
      <c r="C67" s="7" t="str">
        <f>Ｓ!E6</f>
        <v>（貝塚）</v>
      </c>
      <c r="D67" s="7" t="str">
        <f>Ｓ!B6</f>
        <v>千葉</v>
      </c>
      <c r="E67" s="7">
        <f>Ｓ!C6</f>
        <v>4</v>
      </c>
    </row>
    <row r="68" spans="1:5" s="7" customFormat="1" ht="13.5" customHeight="1" x14ac:dyDescent="0.15">
      <c r="A68" s="7">
        <f>Ｓ!A7</f>
        <v>14</v>
      </c>
      <c r="B68" s="7" t="str">
        <f>Ｓ!D7</f>
        <v>菅原　彩人</v>
      </c>
      <c r="C68" s="7" t="str">
        <f>Ｓ!E7</f>
        <v>（松戸四）</v>
      </c>
      <c r="D68" s="7" t="str">
        <f>Ｓ!B7</f>
        <v>松戸</v>
      </c>
      <c r="E68" s="7">
        <f>Ｓ!C7</f>
        <v>1</v>
      </c>
    </row>
    <row r="69" spans="1:5" s="7" customFormat="1" ht="13.5" customHeight="1" x14ac:dyDescent="0.15">
      <c r="A69" s="7">
        <f>Ｓ!A8</f>
        <v>13</v>
      </c>
      <c r="B69" s="7" t="str">
        <f>Ｓ!D8</f>
        <v>上野　拓海</v>
      </c>
      <c r="C69" s="7" t="str">
        <f>Ｓ!E8</f>
        <v>（金ヶ作）</v>
      </c>
      <c r="D69" s="7" t="str">
        <f>Ｓ!B8</f>
        <v>松戸</v>
      </c>
      <c r="E69" s="7">
        <f>Ｓ!C8</f>
        <v>2</v>
      </c>
    </row>
    <row r="70" spans="1:5" s="7" customFormat="1" ht="13.5" customHeight="1" x14ac:dyDescent="0.15">
      <c r="A70" s="7">
        <f>Ｓ!A9</f>
        <v>5</v>
      </c>
      <c r="B70" s="7" t="str">
        <f>Ｓ!D9</f>
        <v>大山　貴幸</v>
      </c>
      <c r="C70" s="7" t="str">
        <f>Ｓ!E9</f>
        <v>（松戸六）</v>
      </c>
      <c r="D70" s="7" t="str">
        <f>Ｓ!B9</f>
        <v>松戸</v>
      </c>
      <c r="E70" s="7">
        <f>Ｓ!C9</f>
        <v>3</v>
      </c>
    </row>
    <row r="71" spans="1:5" s="7" customFormat="1" ht="13.5" customHeight="1" x14ac:dyDescent="0.15">
      <c r="A71" s="7">
        <f>Ｓ!A10</f>
        <v>21</v>
      </c>
      <c r="B71" s="7" t="str">
        <f>Ｓ!D10</f>
        <v>須藤　勇二</v>
      </c>
      <c r="C71" s="7" t="str">
        <f>Ｓ!E10</f>
        <v>（松戸六）</v>
      </c>
      <c r="D71" s="7" t="str">
        <f>Ｓ!B10</f>
        <v>松戸</v>
      </c>
      <c r="E71" s="7">
        <f>Ｓ!C10</f>
        <v>4</v>
      </c>
    </row>
    <row r="72" spans="1:5" s="7" customFormat="1" ht="13.5" customHeight="1" x14ac:dyDescent="0.15">
      <c r="A72" s="7">
        <f>Ｓ!A11</f>
        <v>25</v>
      </c>
      <c r="B72" s="7" t="str">
        <f>Ｓ!D11</f>
        <v>赤池　龍希</v>
      </c>
      <c r="C72" s="7" t="str">
        <f>Ｓ!E11</f>
        <v>（昭和学院）</v>
      </c>
      <c r="D72" s="7" t="str">
        <f>Ｓ!B11</f>
        <v>市川浦安</v>
      </c>
      <c r="E72" s="7">
        <f>Ｓ!C11</f>
        <v>1</v>
      </c>
    </row>
    <row r="73" spans="1:5" s="7" customFormat="1" ht="13.5" customHeight="1" x14ac:dyDescent="0.15">
      <c r="A73" s="7">
        <f>Ｓ!A12</f>
        <v>7</v>
      </c>
      <c r="B73" s="7" t="str">
        <f>Ｓ!D12</f>
        <v>小峰　海人</v>
      </c>
      <c r="C73" s="7" t="str">
        <f>Ｓ!E12</f>
        <v>（海神）</v>
      </c>
      <c r="D73" s="7" t="str">
        <f>Ｓ!B12</f>
        <v>船橋</v>
      </c>
      <c r="E73" s="7">
        <f>Ｓ!C12</f>
        <v>1</v>
      </c>
    </row>
    <row r="74" spans="1:5" s="7" customFormat="1" x14ac:dyDescent="0.15">
      <c r="A74" s="7">
        <f>Ｓ!A13</f>
        <v>16</v>
      </c>
      <c r="B74" s="7" t="str">
        <f>Ｓ!D13</f>
        <v>馬場　大地</v>
      </c>
      <c r="C74" s="7" t="str">
        <f>Ｓ!E13</f>
        <v>（八木が谷）</v>
      </c>
      <c r="D74" s="7" t="str">
        <f>Ｓ!B13</f>
        <v>船橋</v>
      </c>
      <c r="E74" s="7">
        <f>Ｓ!C13</f>
        <v>2</v>
      </c>
    </row>
    <row r="75" spans="1:5" s="11" customFormat="1" x14ac:dyDescent="0.15">
      <c r="A75" s="7">
        <f>Ｓ!A14</f>
        <v>0</v>
      </c>
      <c r="B75" s="7">
        <f>Ｓ!D14</f>
        <v>0</v>
      </c>
      <c r="C75" s="7" t="str">
        <f>Ｓ!E14</f>
        <v>（）</v>
      </c>
      <c r="D75" s="7" t="str">
        <f>Ｓ!B14</f>
        <v>柏</v>
      </c>
      <c r="E75" s="7">
        <f>Ｓ!C14</f>
        <v>1</v>
      </c>
    </row>
    <row r="76" spans="1:5" s="8" customFormat="1" ht="13.5" customHeight="1" x14ac:dyDescent="0.15">
      <c r="A76" s="7">
        <f>Ｓ!A15</f>
        <v>26</v>
      </c>
      <c r="B76" s="7" t="str">
        <f>Ｓ!D15</f>
        <v>相澤　桃李</v>
      </c>
      <c r="C76" s="7" t="str">
        <f>Ｓ!E15</f>
        <v>（西武台千葉）</v>
      </c>
      <c r="D76" s="7" t="str">
        <f>Ｓ!B15</f>
        <v>葛北</v>
      </c>
      <c r="E76" s="7">
        <f>Ｓ!C15</f>
        <v>1</v>
      </c>
    </row>
    <row r="77" spans="1:5" s="9" customFormat="1" ht="13.5" customHeight="1" x14ac:dyDescent="0.15">
      <c r="A77" s="7">
        <f>Ｓ!A16</f>
        <v>11</v>
      </c>
      <c r="B77" s="7" t="str">
        <f>Ｓ!D16</f>
        <v>伊藤　謙志</v>
      </c>
      <c r="C77" s="7" t="str">
        <f>Ｓ!E16</f>
        <v>（西武台千葉）</v>
      </c>
      <c r="D77" s="7" t="str">
        <f>Ｓ!B16</f>
        <v>葛北</v>
      </c>
      <c r="E77" s="7">
        <f>Ｓ!C16</f>
        <v>2</v>
      </c>
    </row>
    <row r="78" spans="1:5" s="9" customFormat="1" ht="13.5" customHeight="1" x14ac:dyDescent="0.15">
      <c r="A78" s="7">
        <f>Ｓ!A17</f>
        <v>6</v>
      </c>
      <c r="B78" s="7" t="str">
        <f>Ｓ!D17</f>
        <v>ｴｾﾞｷｴﾙFﾏｲﾅｷｰ</v>
      </c>
      <c r="C78" s="7" t="str">
        <f>Ｓ!E17</f>
        <v>（白山）</v>
      </c>
      <c r="D78" s="7" t="str">
        <f>Ｓ!B17</f>
        <v>葛南</v>
      </c>
      <c r="E78" s="7">
        <f>Ｓ!C17</f>
        <v>1</v>
      </c>
    </row>
    <row r="79" spans="1:5" s="9" customFormat="1" ht="13.5" customHeight="1" x14ac:dyDescent="0.15">
      <c r="A79" s="7">
        <f>Ｓ!A18</f>
        <v>17</v>
      </c>
      <c r="B79" s="7" t="str">
        <f>Ｓ!D18</f>
        <v>迫上　　凌</v>
      </c>
      <c r="C79" s="7" t="str">
        <f>Ｓ!E18</f>
        <v>（桜台）</v>
      </c>
      <c r="D79" s="7" t="str">
        <f>Ｓ!B18</f>
        <v>印旛</v>
      </c>
      <c r="E79" s="7">
        <f>Ｓ!C18</f>
        <v>1</v>
      </c>
    </row>
    <row r="80" spans="1:5" s="9" customFormat="1" ht="13.5" customHeight="1" x14ac:dyDescent="0.15">
      <c r="A80" s="7">
        <f>Ｓ!A19</f>
        <v>24</v>
      </c>
      <c r="B80" s="7" t="str">
        <f>Ｓ!D19</f>
        <v>多葉井　脩</v>
      </c>
      <c r="C80" s="7" t="str">
        <f>Ｓ!E19</f>
        <v>（南山）</v>
      </c>
      <c r="D80" s="7" t="str">
        <f>Ｓ!B19</f>
        <v>印旛</v>
      </c>
      <c r="E80" s="7">
        <f>Ｓ!C19</f>
        <v>2</v>
      </c>
    </row>
    <row r="81" spans="1:5" s="9" customFormat="1" ht="13.5" customHeight="1" x14ac:dyDescent="0.15">
      <c r="A81" s="7">
        <f>Ｓ!A20</f>
        <v>3</v>
      </c>
      <c r="B81" s="7" t="str">
        <f>Ｓ!D20</f>
        <v>志鎌　雅也</v>
      </c>
      <c r="C81" s="7" t="str">
        <f>Ｓ!E20</f>
        <v>（四街道北）</v>
      </c>
      <c r="D81" s="7" t="str">
        <f>Ｓ!B20</f>
        <v>印旛</v>
      </c>
      <c r="E81" s="7">
        <f>Ｓ!C20</f>
        <v>3</v>
      </c>
    </row>
    <row r="82" spans="1:5" s="7" customFormat="1" ht="13.5" customHeight="1" x14ac:dyDescent="0.15">
      <c r="A82" s="7">
        <f>Ｓ!A21</f>
        <v>22</v>
      </c>
      <c r="B82" s="7" t="str">
        <f>Ｓ!D21</f>
        <v>風間　康汰</v>
      </c>
      <c r="C82" s="7" t="str">
        <f>Ｓ!E21</f>
        <v>（辰巳台）</v>
      </c>
      <c r="D82" s="7" t="str">
        <f>Ｓ!B21</f>
        <v>市原</v>
      </c>
      <c r="E82" s="7">
        <f>Ｓ!C21</f>
        <v>1</v>
      </c>
    </row>
    <row r="83" spans="1:5" s="7" customFormat="1" ht="13.5" customHeight="1" x14ac:dyDescent="0.15">
      <c r="A83" s="7">
        <f>Ｓ!A22</f>
        <v>12</v>
      </c>
      <c r="B83" s="7" t="str">
        <f>Ｓ!D22</f>
        <v>平山　健一郎</v>
      </c>
      <c r="C83" s="7" t="str">
        <f>Ｓ!E22</f>
        <v>（辰巳台）</v>
      </c>
      <c r="D83" s="7" t="str">
        <f>Ｓ!B22</f>
        <v>市原</v>
      </c>
      <c r="E83" s="7">
        <f>Ｓ!C22</f>
        <v>2</v>
      </c>
    </row>
    <row r="84" spans="1:5" s="7" customFormat="1" ht="13.5" customHeight="1" x14ac:dyDescent="0.15">
      <c r="A84" s="7">
        <f>Ｓ!A23</f>
        <v>1</v>
      </c>
      <c r="B84" s="7" t="str">
        <f>Ｓ!D23</f>
        <v>吉田　昇永</v>
      </c>
      <c r="C84" s="7" t="str">
        <f>Ｓ!E23</f>
        <v>（周西）</v>
      </c>
      <c r="D84" s="7" t="str">
        <f>Ｓ!B23</f>
        <v>君津</v>
      </c>
      <c r="E84" s="7">
        <f>Ｓ!C23</f>
        <v>1</v>
      </c>
    </row>
    <row r="85" spans="1:5" s="7" customFormat="1" ht="13.5" customHeight="1" x14ac:dyDescent="0.15">
      <c r="A85" s="7">
        <f>Ｓ!A24</f>
        <v>18</v>
      </c>
      <c r="B85" s="7" t="str">
        <f>Ｓ!D24</f>
        <v>安藤　優真</v>
      </c>
      <c r="C85" s="7" t="str">
        <f>Ｓ!E24</f>
        <v>（富津）</v>
      </c>
      <c r="D85" s="7" t="str">
        <f>Ｓ!B24</f>
        <v>君津</v>
      </c>
      <c r="E85" s="7">
        <f>Ｓ!C24</f>
        <v>2</v>
      </c>
    </row>
    <row r="86" spans="1:5" s="7" customFormat="1" ht="13.5" customHeight="1" x14ac:dyDescent="0.15">
      <c r="A86" s="7">
        <f>Ｓ!A25</f>
        <v>10</v>
      </c>
      <c r="B86" s="7" t="str">
        <f>Ｓ!D25</f>
        <v>藤嵜　勇弥</v>
      </c>
      <c r="C86" s="7" t="str">
        <f>Ｓ!E25</f>
        <v>（大貫）</v>
      </c>
      <c r="D86" s="7" t="str">
        <f>Ｓ!B25</f>
        <v>君津</v>
      </c>
      <c r="E86" s="7">
        <f>Ｓ!C25</f>
        <v>3</v>
      </c>
    </row>
    <row r="87" spans="1:5" s="7" customFormat="1" ht="13.5" customHeight="1" x14ac:dyDescent="0.15">
      <c r="A87" s="7">
        <f>Ｓ!A26</f>
        <v>20</v>
      </c>
      <c r="B87" s="7" t="str">
        <f>Ｓ!D26</f>
        <v>今関　幹晟</v>
      </c>
      <c r="C87" s="7" t="str">
        <f>Ｓ!E26</f>
        <v>（冨士見）</v>
      </c>
      <c r="D87" s="7" t="str">
        <f>Ｓ!B26</f>
        <v>長生</v>
      </c>
      <c r="E87" s="7">
        <f>Ｓ!C26</f>
        <v>1</v>
      </c>
    </row>
    <row r="88" spans="1:5" s="7" customFormat="1" ht="13.5" customHeight="1" x14ac:dyDescent="0.15">
      <c r="A88" s="7">
        <f>Ｓ!A27</f>
        <v>9</v>
      </c>
      <c r="B88" s="7" t="str">
        <f>Ｓ!D27</f>
        <v>内田　恒徳</v>
      </c>
      <c r="C88" s="7" t="str">
        <f>Ｓ!E27</f>
        <v>（大網）</v>
      </c>
      <c r="D88" s="7" t="str">
        <f>Ｓ!B27</f>
        <v>山武</v>
      </c>
      <c r="E88" s="7">
        <f>Ｓ!C27</f>
        <v>1</v>
      </c>
    </row>
    <row r="89" spans="1:5" s="7" customFormat="1" ht="13.5" customHeight="1" x14ac:dyDescent="0.15">
      <c r="A89" s="7">
        <f>Ｓ!A28</f>
        <v>15</v>
      </c>
      <c r="B89" s="7" t="str">
        <f>Ｓ!D28</f>
        <v>宮本　瑞祈</v>
      </c>
      <c r="C89" s="7" t="str">
        <f>Ｓ!E28</f>
        <v>（八日市場一）</v>
      </c>
      <c r="D89" s="7" t="str">
        <f>Ｓ!B28</f>
        <v>東総</v>
      </c>
      <c r="E89" s="7">
        <f>Ｓ!C28</f>
        <v>1</v>
      </c>
    </row>
    <row r="90" spans="1:5" s="7" customFormat="1" ht="13.5" customHeight="1" x14ac:dyDescent="0.15">
      <c r="A90" s="7">
        <f>Ｓ!A29</f>
        <v>2</v>
      </c>
      <c r="B90" s="7" t="str">
        <f>Ｓ!D29</f>
        <v>村上　和紀</v>
      </c>
      <c r="C90" s="7" t="str">
        <f>Ｓ!E29</f>
        <v>（村上）</v>
      </c>
      <c r="D90" s="7" t="str">
        <f>Ｓ!B29</f>
        <v>八千代</v>
      </c>
      <c r="E90" s="7">
        <f>Ｓ!C29</f>
        <v>0</v>
      </c>
    </row>
    <row r="91" spans="1:5" s="7" customFormat="1" ht="13.5" customHeight="1" x14ac:dyDescent="0.15">
      <c r="A91" s="7">
        <f>Ｓ!A30</f>
        <v>0</v>
      </c>
      <c r="B91" s="7">
        <f>Ｓ!D30</f>
        <v>0</v>
      </c>
      <c r="C91" s="7">
        <f>Ｓ!E30</f>
        <v>0</v>
      </c>
      <c r="D91" s="7">
        <f>Ｓ!B30</f>
        <v>0</v>
      </c>
      <c r="E91" s="7">
        <f>Ｓ!C30</f>
        <v>0</v>
      </c>
    </row>
    <row r="92" spans="1:5" s="7" customFormat="1" ht="13.5" customHeight="1" x14ac:dyDescent="0.15">
      <c r="A92" s="7" t="str">
        <f>Ｓ!A31</f>
        <v>女子シングルス</v>
      </c>
    </row>
    <row r="93" spans="1:5" s="7" customFormat="1" ht="13.5" customHeight="1" x14ac:dyDescent="0.15">
      <c r="A93" s="7" t="str">
        <f>Ｓ!A32</f>
        <v>番号</v>
      </c>
      <c r="B93" s="7" t="str">
        <f>Ｓ!D32</f>
        <v>選手名</v>
      </c>
      <c r="C93" s="7" t="str">
        <f>Ｓ!E32</f>
        <v>学校名</v>
      </c>
      <c r="D93" s="7" t="str">
        <f>Ｓ!B32</f>
        <v>支部</v>
      </c>
      <c r="E93" s="7" t="str">
        <f>Ｓ!C32</f>
        <v>順位</v>
      </c>
    </row>
    <row r="94" spans="1:5" s="7" customFormat="1" ht="13.5" customHeight="1" x14ac:dyDescent="0.15">
      <c r="A94" s="7">
        <f>Ｓ!A33</f>
        <v>15</v>
      </c>
      <c r="B94" s="7" t="str">
        <f>Ｓ!D33</f>
        <v>矢崎　月子</v>
      </c>
      <c r="C94" s="7" t="str">
        <f>Ｓ!E33</f>
        <v>（蘇我）</v>
      </c>
      <c r="D94" s="7" t="str">
        <f>Ｓ!B33</f>
        <v>千葉</v>
      </c>
      <c r="E94" s="7">
        <f>Ｓ!C33</f>
        <v>1</v>
      </c>
    </row>
    <row r="95" spans="1:5" s="7" customFormat="1" ht="13.5" customHeight="1" x14ac:dyDescent="0.15">
      <c r="A95" s="7">
        <f>Ｓ!A34</f>
        <v>22</v>
      </c>
      <c r="B95" s="7" t="str">
        <f>Ｓ!D34</f>
        <v>瀬下　瑠花</v>
      </c>
      <c r="C95" s="7" t="str">
        <f>Ｓ!E34</f>
        <v>（轟町）</v>
      </c>
      <c r="D95" s="7" t="str">
        <f>Ｓ!B34</f>
        <v>千葉</v>
      </c>
      <c r="E95" s="7">
        <f>Ｓ!C34</f>
        <v>2</v>
      </c>
    </row>
    <row r="96" spans="1:5" s="7" customFormat="1" ht="13.5" customHeight="1" x14ac:dyDescent="0.15">
      <c r="A96" s="7">
        <f>Ｓ!A35</f>
        <v>7</v>
      </c>
      <c r="B96" s="7" t="str">
        <f>Ｓ!D35</f>
        <v>髙橋　美久</v>
      </c>
      <c r="C96" s="7" t="str">
        <f>Ｓ!E35</f>
        <v>（葛城）</v>
      </c>
      <c r="D96" s="7" t="str">
        <f>Ｓ!B35</f>
        <v>千葉</v>
      </c>
      <c r="E96" s="7">
        <f>Ｓ!C35</f>
        <v>3</v>
      </c>
    </row>
    <row r="97" spans="1:5" s="7" customFormat="1" ht="13.5" customHeight="1" x14ac:dyDescent="0.15">
      <c r="A97" s="7">
        <f>Ｓ!A36</f>
        <v>17</v>
      </c>
      <c r="B97" s="7" t="str">
        <f>Ｓ!D36</f>
        <v>仙田　千乃</v>
      </c>
      <c r="C97" s="7" t="str">
        <f>Ｓ!E36</f>
        <v>（緑が丘）</v>
      </c>
      <c r="D97" s="7" t="str">
        <f>Ｓ!B36</f>
        <v>千葉</v>
      </c>
      <c r="E97" s="7">
        <f>Ｓ!C36</f>
        <v>4</v>
      </c>
    </row>
    <row r="98" spans="1:5" s="7" customFormat="1" ht="13.5" customHeight="1" x14ac:dyDescent="0.15">
      <c r="A98" s="7">
        <f>Ｓ!A37</f>
        <v>24</v>
      </c>
      <c r="B98" s="7" t="str">
        <f>Ｓ!D37</f>
        <v>岩名　萌々子</v>
      </c>
      <c r="C98" s="7" t="str">
        <f>Ｓ!E37</f>
        <v>（高洲第一）</v>
      </c>
      <c r="D98" s="7" t="str">
        <f>Ｓ!B37</f>
        <v>千葉</v>
      </c>
      <c r="E98" s="7">
        <f>Ｓ!C37</f>
        <v>5</v>
      </c>
    </row>
    <row r="99" spans="1:5" s="7" customFormat="1" ht="13.5" customHeight="1" x14ac:dyDescent="0.15">
      <c r="A99" s="7">
        <f>Ｓ!A38</f>
        <v>29</v>
      </c>
      <c r="B99" s="7" t="str">
        <f>Ｓ!D38</f>
        <v>大竹　果穂</v>
      </c>
      <c r="C99" s="7" t="str">
        <f>Ｓ!E38</f>
        <v>（常盤平）</v>
      </c>
      <c r="D99" s="7" t="str">
        <f>Ｓ!B38</f>
        <v>松戸</v>
      </c>
      <c r="E99" s="7">
        <f>Ｓ!C38</f>
        <v>1</v>
      </c>
    </row>
    <row r="100" spans="1:5" s="7" customFormat="1" ht="13.5" customHeight="1" x14ac:dyDescent="0.15">
      <c r="A100" s="7">
        <f>Ｓ!A39</f>
        <v>6</v>
      </c>
      <c r="B100" s="7" t="str">
        <f>Ｓ!D39</f>
        <v>柳原　なな子</v>
      </c>
      <c r="C100" s="7" t="str">
        <f>Ｓ!E39</f>
        <v>（松戸四）</v>
      </c>
      <c r="D100" s="7" t="str">
        <f>Ｓ!B39</f>
        <v>松戸</v>
      </c>
      <c r="E100" s="7">
        <f>Ｓ!C39</f>
        <v>2</v>
      </c>
    </row>
    <row r="101" spans="1:5" s="9" customFormat="1" ht="13.5" customHeight="1" x14ac:dyDescent="0.15">
      <c r="A101" s="7">
        <f>Ｓ!A40</f>
        <v>10</v>
      </c>
      <c r="B101" s="7" t="str">
        <f>Ｓ!D40</f>
        <v>輕尾　詩織</v>
      </c>
      <c r="C101" s="7" t="str">
        <f>Ｓ!E40</f>
        <v>（金ヶ作）</v>
      </c>
      <c r="D101" s="7" t="str">
        <f>Ｓ!B40</f>
        <v>松戸</v>
      </c>
      <c r="E101" s="7">
        <f>Ｓ!C40</f>
        <v>3</v>
      </c>
    </row>
    <row r="102" spans="1:5" s="9" customFormat="1" ht="13.5" customHeight="1" x14ac:dyDescent="0.15">
      <c r="A102" s="7">
        <f>Ｓ!A41</f>
        <v>27</v>
      </c>
      <c r="B102" s="7" t="str">
        <f>Ｓ!D41</f>
        <v>田房　実紅</v>
      </c>
      <c r="C102" s="7" t="str">
        <f>Ｓ!E41</f>
        <v>（高谷）</v>
      </c>
      <c r="D102" s="7" t="str">
        <f>Ｓ!B41</f>
        <v>市川浦安</v>
      </c>
      <c r="E102" s="7">
        <f>Ｓ!C41</f>
        <v>1</v>
      </c>
    </row>
    <row r="103" spans="1:5" s="9" customFormat="1" ht="13.5" customHeight="1" x14ac:dyDescent="0.15">
      <c r="A103" s="7">
        <f>Ｓ!A42</f>
        <v>3</v>
      </c>
      <c r="B103" s="7" t="str">
        <f>Ｓ!D42</f>
        <v>佐藤　果穂</v>
      </c>
      <c r="C103" s="7" t="str">
        <f>Ｓ!E42</f>
        <v>（高谷）</v>
      </c>
      <c r="D103" s="7" t="str">
        <f>Ｓ!B42</f>
        <v>市川浦安</v>
      </c>
      <c r="E103" s="7">
        <f>Ｓ!C42</f>
        <v>2</v>
      </c>
    </row>
    <row r="104" spans="1:5" s="9" customFormat="1" ht="13.5" customHeight="1" x14ac:dyDescent="0.15">
      <c r="A104" s="7">
        <f>Ｓ!A43</f>
        <v>18</v>
      </c>
      <c r="B104" s="7" t="str">
        <f>Ｓ!D43</f>
        <v>楠　　麻希</v>
      </c>
      <c r="C104" s="7" t="str">
        <f>Ｓ!E43</f>
        <v>（大穴）</v>
      </c>
      <c r="D104" s="7" t="str">
        <f>Ｓ!B43</f>
        <v>船橋</v>
      </c>
      <c r="E104" s="7">
        <f>Ｓ!C43</f>
        <v>1</v>
      </c>
    </row>
    <row r="105" spans="1:5" s="9" customFormat="1" ht="13.5" customHeight="1" x14ac:dyDescent="0.15">
      <c r="A105" s="7">
        <f>Ｓ!A44</f>
        <v>9</v>
      </c>
      <c r="B105" s="7" t="str">
        <f>Ｓ!D44</f>
        <v>石井　　文</v>
      </c>
      <c r="C105" s="7" t="str">
        <f>Ｓ!E44</f>
        <v>（海神）</v>
      </c>
      <c r="D105" s="7" t="str">
        <f>Ｓ!B44</f>
        <v>船橋</v>
      </c>
      <c r="E105" s="7">
        <f>Ｓ!C44</f>
        <v>2</v>
      </c>
    </row>
    <row r="106" spans="1:5" s="9" customFormat="1" ht="13.5" customHeight="1" x14ac:dyDescent="0.15">
      <c r="A106" s="7">
        <f>Ｓ!A45</f>
        <v>5</v>
      </c>
      <c r="B106" s="7" t="str">
        <f>Ｓ!D45</f>
        <v>平山　　萌</v>
      </c>
      <c r="C106" s="7" t="str">
        <f>Ｓ!E45</f>
        <v>（逆井）</v>
      </c>
      <c r="D106" s="7" t="str">
        <f>Ｓ!B45</f>
        <v>柏</v>
      </c>
      <c r="E106" s="7">
        <f>Ｓ!C45</f>
        <v>1</v>
      </c>
    </row>
    <row r="107" spans="1:5" s="9" customFormat="1" ht="13.5" customHeight="1" x14ac:dyDescent="0.15">
      <c r="A107" s="7">
        <f>Ｓ!A46</f>
        <v>28</v>
      </c>
      <c r="B107" s="7" t="str">
        <f>Ｓ!D46</f>
        <v>丸山　碧衣</v>
      </c>
      <c r="C107" s="7" t="str">
        <f>Ｓ!E46</f>
        <v>（大津ケ丘）</v>
      </c>
      <c r="D107" s="7" t="str">
        <f>Ｓ!B46</f>
        <v>柏</v>
      </c>
      <c r="E107" s="7">
        <f>Ｓ!C46</f>
        <v>2</v>
      </c>
    </row>
    <row r="108" spans="1:5" s="7" customFormat="1" x14ac:dyDescent="0.15">
      <c r="A108" s="7">
        <f>Ｓ!A47</f>
        <v>1</v>
      </c>
      <c r="B108" s="7" t="str">
        <f>Ｓ!D47</f>
        <v>岡部　　天</v>
      </c>
      <c r="C108" s="7" t="str">
        <f>Ｓ!E47</f>
        <v>（西武台千葉）</v>
      </c>
      <c r="D108" s="7" t="str">
        <f>Ｓ!B47</f>
        <v>葛北</v>
      </c>
      <c r="E108" s="7">
        <f>Ｓ!C47</f>
        <v>1</v>
      </c>
    </row>
    <row r="109" spans="1:5" s="11" customFormat="1" x14ac:dyDescent="0.15">
      <c r="A109" s="7">
        <f>Ｓ!A48</f>
        <v>16</v>
      </c>
      <c r="B109" s="7" t="str">
        <f>Ｓ!D48</f>
        <v>林　　沙映</v>
      </c>
      <c r="C109" s="7" t="str">
        <f>Ｓ!E48</f>
        <v>（西武台千葉）</v>
      </c>
      <c r="D109" s="7" t="str">
        <f>Ｓ!B48</f>
        <v>葛北</v>
      </c>
      <c r="E109" s="7">
        <f>Ｓ!C48</f>
        <v>2</v>
      </c>
    </row>
    <row r="110" spans="1:5" s="11" customFormat="1" x14ac:dyDescent="0.15">
      <c r="A110" s="7">
        <f>Ｓ!A49</f>
        <v>14</v>
      </c>
      <c r="B110" s="7" t="str">
        <f>Ｓ!D49</f>
        <v>伊藤　めぐみ</v>
      </c>
      <c r="C110" s="7" t="str">
        <f>Ｓ!E49</f>
        <v>（流山南部）</v>
      </c>
      <c r="D110" s="7" t="str">
        <f>Ｓ!B49</f>
        <v>葛北</v>
      </c>
      <c r="E110" s="7">
        <f>Ｓ!C49</f>
        <v>3</v>
      </c>
    </row>
    <row r="111" spans="1:5" s="11" customFormat="1" x14ac:dyDescent="0.15">
      <c r="A111" s="7">
        <f>Ｓ!A50</f>
        <v>4</v>
      </c>
      <c r="B111" s="7" t="str">
        <f>Ｓ!D50</f>
        <v>福寿谷　桜花</v>
      </c>
      <c r="C111" s="7" t="str">
        <f>Ｓ!E50</f>
        <v>（湖北台）</v>
      </c>
      <c r="D111" s="7" t="str">
        <f>Ｓ!B50</f>
        <v>葛南</v>
      </c>
      <c r="E111" s="7">
        <f>Ｓ!C50</f>
        <v>1</v>
      </c>
    </row>
    <row r="112" spans="1:5" s="8" customFormat="1" ht="13.5" customHeight="1" x14ac:dyDescent="0.15">
      <c r="A112" s="7">
        <f>Ｓ!A51</f>
        <v>23</v>
      </c>
      <c r="B112" s="7" t="str">
        <f>Ｓ!D51</f>
        <v>巻口　実可</v>
      </c>
      <c r="C112" s="7" t="str">
        <f>Ｓ!E51</f>
        <v>（桜台）</v>
      </c>
      <c r="D112" s="7" t="str">
        <f>Ｓ!B51</f>
        <v>印旛</v>
      </c>
      <c r="E112" s="7">
        <f>Ｓ!C51</f>
        <v>1</v>
      </c>
    </row>
    <row r="113" spans="1:5" s="9" customFormat="1" ht="13.5" customHeight="1" x14ac:dyDescent="0.15">
      <c r="A113" s="7">
        <f>Ｓ!A52</f>
        <v>21</v>
      </c>
      <c r="B113" s="7" t="str">
        <f>Ｓ!D52</f>
        <v>工藤　結子</v>
      </c>
      <c r="C113" s="7" t="str">
        <f>Ｓ!E52</f>
        <v>（四街道北）</v>
      </c>
      <c r="D113" s="7" t="str">
        <f>Ｓ!B52</f>
        <v>印旛</v>
      </c>
      <c r="E113" s="7">
        <f>Ｓ!C52</f>
        <v>2</v>
      </c>
    </row>
    <row r="114" spans="1:5" s="9" customFormat="1" ht="13.5" customHeight="1" x14ac:dyDescent="0.15">
      <c r="A114" s="7">
        <f>Ｓ!A53</f>
        <v>2</v>
      </c>
      <c r="B114" s="7" t="str">
        <f>Ｓ!D53</f>
        <v>二見　　光</v>
      </c>
      <c r="C114" s="7" t="str">
        <f>Ｓ!E53</f>
        <v>（大山口）</v>
      </c>
      <c r="D114" s="7" t="str">
        <f>Ｓ!B53</f>
        <v>印旛</v>
      </c>
      <c r="E114" s="7">
        <f>Ｓ!C53</f>
        <v>3</v>
      </c>
    </row>
    <row r="115" spans="1:5" s="9" customFormat="1" ht="13.5" customHeight="1" x14ac:dyDescent="0.15">
      <c r="A115" s="7">
        <f>Ｓ!A54</f>
        <v>8</v>
      </c>
      <c r="B115" s="7" t="str">
        <f>Ｓ!D54</f>
        <v>福村　悠夏</v>
      </c>
      <c r="C115" s="7" t="str">
        <f>Ｓ!E54</f>
        <v>（辰巳台）</v>
      </c>
      <c r="D115" s="7" t="str">
        <f>Ｓ!B54</f>
        <v>市原</v>
      </c>
      <c r="E115" s="7">
        <f>Ｓ!C54</f>
        <v>1</v>
      </c>
    </row>
    <row r="116" spans="1:5" s="9" customFormat="1" ht="13.5" customHeight="1" x14ac:dyDescent="0.15">
      <c r="A116" s="7">
        <f>Ｓ!A55</f>
        <v>25</v>
      </c>
      <c r="B116" s="7" t="str">
        <f>Ｓ!D55</f>
        <v>菊地　菜月</v>
      </c>
      <c r="C116" s="7" t="str">
        <f>Ｓ!E55</f>
        <v>（若葉）</v>
      </c>
      <c r="D116" s="7" t="str">
        <f>Ｓ!B55</f>
        <v>市原</v>
      </c>
      <c r="E116" s="7">
        <f>Ｓ!C55</f>
        <v>2</v>
      </c>
    </row>
    <row r="117" spans="1:5" s="9" customFormat="1" ht="13.5" customHeight="1" x14ac:dyDescent="0.15">
      <c r="A117" s="7">
        <f>Ｓ!A56</f>
        <v>19</v>
      </c>
      <c r="B117" s="7" t="str">
        <f>Ｓ!D56</f>
        <v>太田　瑞紀</v>
      </c>
      <c r="C117" s="7" t="str">
        <f>Ｓ!E56</f>
        <v>（大貫）</v>
      </c>
      <c r="D117" s="7" t="str">
        <f>Ｓ!B56</f>
        <v>君津</v>
      </c>
      <c r="E117" s="7">
        <f>Ｓ!C56</f>
        <v>1</v>
      </c>
    </row>
    <row r="118" spans="1:5" s="7" customFormat="1" ht="13.5" customHeight="1" x14ac:dyDescent="0.15">
      <c r="A118" s="7">
        <f>Ｓ!A57</f>
        <v>13</v>
      </c>
      <c r="B118" s="7" t="str">
        <f>Ｓ!D57</f>
        <v>田村　文乃</v>
      </c>
      <c r="C118" s="7" t="str">
        <f>Ｓ!E57</f>
        <v>（富津）</v>
      </c>
      <c r="D118" s="7" t="str">
        <f>Ｓ!B57</f>
        <v>君津</v>
      </c>
      <c r="E118" s="7">
        <f>Ｓ!C57</f>
        <v>2</v>
      </c>
    </row>
    <row r="119" spans="1:5" s="7" customFormat="1" ht="13.5" customHeight="1" x14ac:dyDescent="0.15">
      <c r="A119" s="7">
        <f>Ｓ!A58</f>
        <v>26</v>
      </c>
      <c r="B119" s="7" t="str">
        <f>Ｓ!D58</f>
        <v>渡邉　　葵</v>
      </c>
      <c r="C119" s="7" t="str">
        <f>Ｓ!E58</f>
        <v>（茂原南）</v>
      </c>
      <c r="D119" s="7" t="str">
        <f>Ｓ!B58</f>
        <v>長生</v>
      </c>
      <c r="E119" s="7">
        <f>Ｓ!C58</f>
        <v>1</v>
      </c>
    </row>
    <row r="120" spans="1:5" s="7" customFormat="1" ht="13.5" customHeight="1" x14ac:dyDescent="0.15">
      <c r="A120" s="7">
        <f>Ｓ!A59</f>
        <v>20</v>
      </c>
      <c r="B120" s="7" t="str">
        <f>Ｓ!D59</f>
        <v>小川　千香子</v>
      </c>
      <c r="C120" s="7" t="str">
        <f>Ｓ!E59</f>
        <v>（大網）</v>
      </c>
      <c r="D120" s="7" t="str">
        <f>Ｓ!B59</f>
        <v>山武</v>
      </c>
      <c r="E120" s="7">
        <f>Ｓ!C59</f>
        <v>1</v>
      </c>
    </row>
    <row r="121" spans="1:5" s="7" customFormat="1" ht="13.5" customHeight="1" x14ac:dyDescent="0.15">
      <c r="A121" s="7">
        <f>Ｓ!A60</f>
        <v>11</v>
      </c>
      <c r="B121" s="7" t="str">
        <f>Ｓ!D60</f>
        <v>川島　知奈津</v>
      </c>
      <c r="C121" s="7" t="str">
        <f>Ｓ!E60</f>
        <v>（九十九里）</v>
      </c>
      <c r="D121" s="7" t="str">
        <f>Ｓ!B60</f>
        <v>山武</v>
      </c>
      <c r="E121" s="7">
        <f>Ｓ!C60</f>
        <v>2</v>
      </c>
    </row>
    <row r="122" spans="1:5" s="7" customFormat="1" ht="13.5" customHeight="1" x14ac:dyDescent="0.15">
      <c r="A122" s="7">
        <f>Ｓ!A61</f>
        <v>12</v>
      </c>
      <c r="B122" s="7" t="str">
        <f>Ｓ!D61</f>
        <v>佐藤　千明</v>
      </c>
      <c r="C122" s="7" t="str">
        <f>Ｓ!E61</f>
        <v>（八日市場一）</v>
      </c>
      <c r="D122" s="7" t="str">
        <f>Ｓ!B61</f>
        <v>東総</v>
      </c>
      <c r="E122" s="7">
        <f>Ｓ!C61</f>
        <v>1</v>
      </c>
    </row>
    <row r="123" spans="1:5" s="7" customFormat="1" ht="13.5" customHeight="1" x14ac:dyDescent="0.15">
      <c r="A123" s="7">
        <f>Ｓ!A62</f>
        <v>0</v>
      </c>
      <c r="B123" s="7">
        <f>Ｓ!D62</f>
        <v>0</v>
      </c>
      <c r="C123" s="7" t="str">
        <f>Ｓ!E62</f>
        <v>（）</v>
      </c>
      <c r="D123" s="7">
        <f>Ｓ!B62</f>
        <v>0</v>
      </c>
      <c r="E123" s="7">
        <f>Ｓ!C62</f>
        <v>0</v>
      </c>
    </row>
    <row r="124" spans="1:5" s="7" customFormat="1" ht="13.5" customHeight="1" x14ac:dyDescent="0.15">
      <c r="A124" s="7">
        <f>Ｓ!A63</f>
        <v>0</v>
      </c>
      <c r="B124" s="7">
        <f>Ｓ!D63</f>
        <v>0</v>
      </c>
      <c r="C124" s="7">
        <f>Ｓ!E63</f>
        <v>0</v>
      </c>
      <c r="D124" s="7">
        <f>Ｓ!B63</f>
        <v>0</v>
      </c>
      <c r="E124" s="7">
        <f>Ｓ!C63</f>
        <v>0</v>
      </c>
    </row>
    <row r="125" spans="1:5" s="7" customFormat="1" ht="13.5" customHeight="1" x14ac:dyDescent="0.15">
      <c r="A125" s="7">
        <f>Ｓ!A64</f>
        <v>0</v>
      </c>
      <c r="B125" s="7">
        <f>Ｓ!D64</f>
        <v>0</v>
      </c>
      <c r="C125" s="7">
        <f>Ｓ!E64</f>
        <v>0</v>
      </c>
      <c r="D125" s="7">
        <f>Ｓ!B64</f>
        <v>0</v>
      </c>
      <c r="E125" s="7">
        <f>Ｓ!C64</f>
        <v>0</v>
      </c>
    </row>
    <row r="126" spans="1:5" s="7" customFormat="1" ht="13.5" customHeight="1" x14ac:dyDescent="0.15">
      <c r="A126" s="7">
        <f>Ｓ!A64</f>
        <v>0</v>
      </c>
      <c r="B126" s="7">
        <f>Ｓ!D64</f>
        <v>0</v>
      </c>
      <c r="C126" s="7">
        <f>Ｓ!E64</f>
        <v>0</v>
      </c>
      <c r="D126" s="7">
        <f>Ｓ!B64</f>
        <v>0</v>
      </c>
      <c r="E126" s="7">
        <f>Ｓ!C64</f>
        <v>0</v>
      </c>
    </row>
    <row r="127" spans="1:5" s="7" customFormat="1" ht="13.5" customHeight="1" x14ac:dyDescent="0.15">
      <c r="A127" s="7">
        <f>Ｓ!A65</f>
        <v>0</v>
      </c>
      <c r="B127" s="7">
        <f>Ｓ!D65</f>
        <v>0</v>
      </c>
      <c r="C127" s="7">
        <f>Ｓ!E65</f>
        <v>0</v>
      </c>
      <c r="D127" s="7">
        <f>Ｓ!B65</f>
        <v>0</v>
      </c>
      <c r="E127" s="7">
        <f>Ｓ!C65</f>
        <v>0</v>
      </c>
    </row>
    <row r="128" spans="1:5" s="7" customFormat="1" ht="13.5" customHeight="1" x14ac:dyDescent="0.15">
      <c r="A128" s="7">
        <f>Ｓ!A66</f>
        <v>0</v>
      </c>
      <c r="B128" s="7">
        <f>Ｓ!D66</f>
        <v>0</v>
      </c>
      <c r="C128" s="7">
        <f>Ｓ!E66</f>
        <v>0</v>
      </c>
      <c r="D128" s="7">
        <f>Ｓ!B66</f>
        <v>0</v>
      </c>
      <c r="E128" s="7">
        <f>Ｓ!C66</f>
        <v>0</v>
      </c>
    </row>
    <row r="129" spans="1:5" s="7" customFormat="1" ht="13.5" customHeight="1" x14ac:dyDescent="0.15">
      <c r="A129" s="7">
        <f>Ｓ!A67</f>
        <v>0</v>
      </c>
      <c r="B129" s="7">
        <f>Ｓ!D67</f>
        <v>0</v>
      </c>
      <c r="C129" s="7">
        <f>Ｓ!E67</f>
        <v>0</v>
      </c>
      <c r="D129" s="7">
        <f>Ｓ!B67</f>
        <v>0</v>
      </c>
      <c r="E129" s="7">
        <f>Ｓ!C67</f>
        <v>0</v>
      </c>
    </row>
    <row r="130" spans="1:5" s="7" customFormat="1" ht="13.5" customHeight="1" x14ac:dyDescent="0.15">
      <c r="A130" s="7" t="str">
        <f>Ｄ!A1</f>
        <v>男子ダブルス</v>
      </c>
    </row>
    <row r="131" spans="1:5" s="7" customFormat="1" ht="13.5" customHeight="1" x14ac:dyDescent="0.15">
      <c r="A131" s="7" t="str">
        <f>Ｄ!A2</f>
        <v>番号</v>
      </c>
      <c r="B131" s="7" t="str">
        <f>Ｄ!D2</f>
        <v>選手名</v>
      </c>
      <c r="C131" s="7" t="str">
        <f>Ｄ!E2</f>
        <v>学校名</v>
      </c>
      <c r="D131" s="7" t="str">
        <f>Ｄ!B2</f>
        <v>支部</v>
      </c>
      <c r="E131" s="7" t="str">
        <f>Ｄ!C2</f>
        <v>順位</v>
      </c>
    </row>
    <row r="132" spans="1:5" s="7" customFormat="1" ht="13.5" customHeight="1" x14ac:dyDescent="0.15">
      <c r="A132" s="7">
        <f>Ｄ!A3</f>
        <v>13</v>
      </c>
      <c r="B132" s="7" t="str">
        <f>Ｄ!D3</f>
        <v>吉田・末廣</v>
      </c>
      <c r="C132" s="7" t="str">
        <f>Ｄ!E3</f>
        <v>（松ヶ丘）</v>
      </c>
      <c r="D132" s="7" t="str">
        <f>Ｄ!B3</f>
        <v>千葉</v>
      </c>
      <c r="E132" s="7">
        <f>Ｄ!C3</f>
        <v>1</v>
      </c>
    </row>
    <row r="133" spans="1:5" s="7" customFormat="1" ht="13.5" customHeight="1" x14ac:dyDescent="0.15">
      <c r="A133" s="7">
        <f>Ｄ!A4</f>
        <v>12</v>
      </c>
      <c r="B133" s="7" t="str">
        <f>Ｄ!D4</f>
        <v>石毛・佐藤</v>
      </c>
      <c r="C133" s="7" t="str">
        <f>Ｄ!E4</f>
        <v>（蘇我）</v>
      </c>
      <c r="D133" s="7" t="str">
        <f>Ｄ!B4</f>
        <v>千葉</v>
      </c>
      <c r="E133" s="7">
        <f>Ｄ!C4</f>
        <v>2</v>
      </c>
    </row>
    <row r="134" spans="1:5" s="7" customFormat="1" ht="13.5" customHeight="1" x14ac:dyDescent="0.15">
      <c r="A134" s="7">
        <f>Ｄ!A5</f>
        <v>7</v>
      </c>
      <c r="B134" s="7" t="str">
        <f>Ｄ!D5</f>
        <v>湯浅・相葉</v>
      </c>
      <c r="C134" s="7" t="str">
        <f>Ｄ!E5</f>
        <v>（蘇我）</v>
      </c>
      <c r="D134" s="7" t="str">
        <f>Ｄ!B5</f>
        <v>千葉</v>
      </c>
      <c r="E134" s="7">
        <f>Ｄ!C5</f>
        <v>3</v>
      </c>
    </row>
    <row r="135" spans="1:5" s="7" customFormat="1" ht="13.5" customHeight="1" x14ac:dyDescent="0.15">
      <c r="A135" s="7">
        <f>Ｄ!A6</f>
        <v>18</v>
      </c>
      <c r="B135" s="7" t="str">
        <f>Ｄ!D6</f>
        <v>青木・岡本</v>
      </c>
      <c r="C135" s="7" t="str">
        <f>Ｄ!E6</f>
        <v>（幸町第二）</v>
      </c>
      <c r="D135" s="7" t="str">
        <f>Ｄ!B6</f>
        <v>千葉</v>
      </c>
      <c r="E135" s="7">
        <f>Ｄ!C6</f>
        <v>4</v>
      </c>
    </row>
    <row r="136" spans="1:5" s="7" customFormat="1" ht="13.5" customHeight="1" x14ac:dyDescent="0.15">
      <c r="A136" s="7">
        <f>Ｄ!A7</f>
        <v>2</v>
      </c>
      <c r="B136" s="7" t="str">
        <f>Ｄ!D7</f>
        <v>阿部・濱野</v>
      </c>
      <c r="C136" s="7" t="str">
        <f>Ｄ!E7</f>
        <v>（貝塚）</v>
      </c>
      <c r="D136" s="7" t="str">
        <f>Ｄ!B7</f>
        <v>千葉</v>
      </c>
      <c r="E136" s="7">
        <f>Ｄ!C7</f>
        <v>5</v>
      </c>
    </row>
    <row r="137" spans="1:5" s="7" customFormat="1" ht="13.5" customHeight="1" x14ac:dyDescent="0.15">
      <c r="A137" s="7">
        <f>Ｄ!A8</f>
        <v>6</v>
      </c>
      <c r="B137" s="7" t="str">
        <f>Ｄ!D8</f>
        <v>前田・湯浅</v>
      </c>
      <c r="C137" s="7" t="str">
        <f>Ｄ!E8</f>
        <v>（松戸四）</v>
      </c>
      <c r="D137" s="7" t="str">
        <f>Ｄ!B8</f>
        <v>松戸</v>
      </c>
      <c r="E137" s="7">
        <f>Ｄ!C8</f>
        <v>1</v>
      </c>
    </row>
    <row r="138" spans="1:5" s="7" customFormat="1" ht="13.5" customHeight="1" x14ac:dyDescent="0.15">
      <c r="A138" s="7">
        <f>Ｄ!A9</f>
        <v>17</v>
      </c>
      <c r="B138" s="7" t="str">
        <f>Ｄ!D9</f>
        <v>瀬古・垣生</v>
      </c>
      <c r="C138" s="7" t="str">
        <f>Ｄ!E9</f>
        <v>（松戸四）</v>
      </c>
      <c r="D138" s="7" t="str">
        <f>Ｄ!B9</f>
        <v>松戸</v>
      </c>
      <c r="E138" s="7">
        <f>Ｄ!C9</f>
        <v>2</v>
      </c>
    </row>
    <row r="139" spans="1:5" s="7" customFormat="1" ht="13.5" customHeight="1" x14ac:dyDescent="0.15">
      <c r="A139" s="7">
        <f>Ｄ!A10</f>
        <v>22</v>
      </c>
      <c r="B139" s="7" t="str">
        <f>Ｄ!D10</f>
        <v>鹿島・小林</v>
      </c>
      <c r="C139" s="7" t="str">
        <f>Ｄ!E10</f>
        <v>（昭和学院）</v>
      </c>
      <c r="D139" s="7" t="str">
        <f>Ｄ!B10</f>
        <v>市川浦安</v>
      </c>
      <c r="E139" s="7">
        <f>Ｄ!C10</f>
        <v>1</v>
      </c>
    </row>
    <row r="140" spans="1:5" s="7" customFormat="1" ht="13.5" customHeight="1" x14ac:dyDescent="0.15">
      <c r="A140" s="7">
        <f>Ｄ!A11</f>
        <v>16</v>
      </c>
      <c r="B140" s="7" t="str">
        <f>Ｄ!D11</f>
        <v>佐々木・菅野</v>
      </c>
      <c r="C140" s="7" t="str">
        <f>Ｄ!E11</f>
        <v>（海神）</v>
      </c>
      <c r="D140" s="7" t="str">
        <f>Ｄ!B11</f>
        <v>船橋</v>
      </c>
      <c r="E140" s="7">
        <f>Ｄ!C11</f>
        <v>1</v>
      </c>
    </row>
    <row r="141" spans="1:5" s="7" customFormat="1" ht="13.5" customHeight="1" x14ac:dyDescent="0.15">
      <c r="A141" s="7">
        <f>Ｄ!A12</f>
        <v>4</v>
      </c>
      <c r="B141" s="7" t="str">
        <f>Ｄ!D12</f>
        <v>横沢・稲井</v>
      </c>
      <c r="C141" s="7" t="str">
        <f>Ｄ!E12</f>
        <v>（海神）</v>
      </c>
      <c r="D141" s="7" t="str">
        <f>Ｄ!B12</f>
        <v>船橋</v>
      </c>
      <c r="E141" s="7">
        <f>Ｄ!C12</f>
        <v>2</v>
      </c>
    </row>
    <row r="142" spans="1:5" s="7" customFormat="1" ht="13.5" customHeight="1" x14ac:dyDescent="0.15">
      <c r="A142" s="7">
        <f>Ｄ!A13</f>
        <v>0</v>
      </c>
      <c r="B142" s="7" t="str">
        <f>Ｄ!D13</f>
        <v>・</v>
      </c>
      <c r="C142" s="7" t="str">
        <f>Ｄ!E13</f>
        <v>（）</v>
      </c>
      <c r="D142" s="7" t="str">
        <f>Ｄ!B13</f>
        <v>柏</v>
      </c>
      <c r="E142" s="7">
        <f>Ｄ!C13</f>
        <v>1</v>
      </c>
    </row>
    <row r="143" spans="1:5" s="7" customFormat="1" ht="13.5" customHeight="1" x14ac:dyDescent="0.15">
      <c r="A143" s="7">
        <f>Ｄ!A14</f>
        <v>24</v>
      </c>
      <c r="B143" s="7" t="str">
        <f>Ｄ!D14</f>
        <v>関口・塩澤</v>
      </c>
      <c r="C143" s="7" t="str">
        <f>Ｄ!E14</f>
        <v>（西武台千葉）</v>
      </c>
      <c r="D143" s="7" t="str">
        <f>Ｄ!B14</f>
        <v>葛北</v>
      </c>
      <c r="E143" s="7">
        <f>Ｄ!C14</f>
        <v>1</v>
      </c>
    </row>
    <row r="144" spans="1:5" s="7" customFormat="1" ht="13.5" customHeight="1" x14ac:dyDescent="0.15">
      <c r="A144" s="7">
        <f>Ｄ!A15</f>
        <v>11</v>
      </c>
      <c r="B144" s="7" t="str">
        <f>Ｄ!D15</f>
        <v>森田・山﨑</v>
      </c>
      <c r="C144" s="7" t="str">
        <f>Ｄ!E15</f>
        <v>（西武台千葉）</v>
      </c>
      <c r="D144" s="7" t="str">
        <f>Ｄ!B15</f>
        <v>葛北</v>
      </c>
      <c r="E144" s="7">
        <f>Ｄ!C15</f>
        <v>2</v>
      </c>
    </row>
    <row r="145" spans="1:5" s="7" customFormat="1" ht="13.5" customHeight="1" x14ac:dyDescent="0.15">
      <c r="A145" s="7">
        <f>Ｄ!A16</f>
        <v>21</v>
      </c>
      <c r="B145" s="7" t="str">
        <f>Ｄ!D16</f>
        <v>室伏・村上</v>
      </c>
      <c r="C145" s="7" t="str">
        <f>Ｄ!E16</f>
        <v>（鎌ヶ谷四）</v>
      </c>
      <c r="D145" s="7" t="str">
        <f>Ｄ!B16</f>
        <v>葛南</v>
      </c>
      <c r="E145" s="7">
        <f>Ｄ!C16</f>
        <v>1</v>
      </c>
    </row>
    <row r="146" spans="1:5" s="7" customFormat="1" ht="13.5" customHeight="1" x14ac:dyDescent="0.15">
      <c r="A146" s="7">
        <f>Ｄ!A17</f>
        <v>1</v>
      </c>
      <c r="B146" s="7" t="str">
        <f>Ｄ!D17</f>
        <v>山﨑・菅谷</v>
      </c>
      <c r="C146" s="7" t="str">
        <f>Ｄ!E17</f>
        <v>（桜台）</v>
      </c>
      <c r="D146" s="7" t="str">
        <f>Ｄ!B17</f>
        <v>印旛</v>
      </c>
      <c r="E146" s="7">
        <f>Ｄ!C17</f>
        <v>1</v>
      </c>
    </row>
    <row r="147" spans="1:5" s="7" customFormat="1" ht="13.5" customHeight="1" x14ac:dyDescent="0.15">
      <c r="A147" s="7">
        <f>Ｄ!A18</f>
        <v>19</v>
      </c>
      <c r="B147" s="7" t="str">
        <f>Ｄ!D18</f>
        <v>高屋・高橋</v>
      </c>
      <c r="C147" s="7" t="str">
        <f>Ｄ!E18</f>
        <v>（桜台）</v>
      </c>
      <c r="D147" s="7" t="str">
        <f>Ｄ!B18</f>
        <v>印旛</v>
      </c>
      <c r="E147" s="7">
        <f>Ｄ!C18</f>
        <v>2</v>
      </c>
    </row>
    <row r="148" spans="1:5" s="7" customFormat="1" ht="13.5" customHeight="1" x14ac:dyDescent="0.15">
      <c r="A148" s="7">
        <f>Ｄ!A19</f>
        <v>8</v>
      </c>
      <c r="B148" s="7" t="str">
        <f>Ｄ!D19</f>
        <v>本田・藤平</v>
      </c>
      <c r="C148" s="7" t="str">
        <f>Ｄ!E19</f>
        <v>（四街道北）</v>
      </c>
      <c r="D148" s="7" t="str">
        <f>Ｄ!B19</f>
        <v>印旛</v>
      </c>
      <c r="E148" s="7">
        <f>Ｄ!C19</f>
        <v>3</v>
      </c>
    </row>
    <row r="149" spans="1:5" s="9" customFormat="1" ht="13.5" customHeight="1" x14ac:dyDescent="0.15">
      <c r="A149" s="7">
        <f>Ｄ!A20</f>
        <v>14</v>
      </c>
      <c r="B149" s="7" t="str">
        <f>Ｄ!D20</f>
        <v>小山・松本</v>
      </c>
      <c r="C149" s="7" t="str">
        <f>Ｄ!E20</f>
        <v>（八街南）</v>
      </c>
      <c r="D149" s="7" t="str">
        <f>Ｄ!B20</f>
        <v>印旛</v>
      </c>
      <c r="E149" s="7">
        <f>Ｄ!C20</f>
        <v>4</v>
      </c>
    </row>
    <row r="150" spans="1:5" s="9" customFormat="1" ht="13.5" customHeight="1" x14ac:dyDescent="0.15">
      <c r="A150" s="7">
        <f>Ｄ!A21</f>
        <v>5</v>
      </c>
      <c r="B150" s="7" t="str">
        <f>Ｄ!D21</f>
        <v>川俣・丸吉</v>
      </c>
      <c r="C150" s="7" t="str">
        <f>Ｄ!E21</f>
        <v>（辰巳台）</v>
      </c>
      <c r="D150" s="7" t="str">
        <f>Ｄ!B21</f>
        <v>市原</v>
      </c>
      <c r="E150" s="7">
        <f>Ｄ!C21</f>
        <v>1</v>
      </c>
    </row>
    <row r="151" spans="1:5" s="9" customFormat="1" ht="13.5" customHeight="1" x14ac:dyDescent="0.15">
      <c r="A151" s="7">
        <f>Ｄ!A22</f>
        <v>15</v>
      </c>
      <c r="B151" s="7" t="str">
        <f>Ｄ!D22</f>
        <v>加藤・高島</v>
      </c>
      <c r="C151" s="7" t="str">
        <f>Ｄ!E22</f>
        <v>（辰巳台）</v>
      </c>
      <c r="D151" s="7" t="str">
        <f>Ｄ!B22</f>
        <v>市原</v>
      </c>
      <c r="E151" s="7">
        <f>Ｄ!C22</f>
        <v>2</v>
      </c>
    </row>
    <row r="152" spans="1:5" s="9" customFormat="1" ht="13.5" customHeight="1" x14ac:dyDescent="0.15">
      <c r="A152" s="7">
        <f>Ｄ!A23</f>
        <v>10</v>
      </c>
      <c r="B152" s="7" t="str">
        <f>Ｄ!D23</f>
        <v>江野澤・大森</v>
      </c>
      <c r="C152" s="7" t="str">
        <f>Ｄ!E23</f>
        <v>（富津）</v>
      </c>
      <c r="D152" s="7" t="str">
        <f>Ｄ!B23</f>
        <v>君津</v>
      </c>
      <c r="E152" s="7">
        <f>Ｄ!C23</f>
        <v>1</v>
      </c>
    </row>
    <row r="153" spans="1:5" s="9" customFormat="1" ht="13.5" customHeight="1" x14ac:dyDescent="0.15">
      <c r="A153" s="7">
        <f>Ｄ!A25</f>
        <v>23</v>
      </c>
      <c r="B153" s="7" t="str">
        <f>Ｄ!D25</f>
        <v>佐藤・渡辺</v>
      </c>
      <c r="C153" s="7" t="str">
        <f>Ｄ!E25</f>
        <v>（茂原南）</v>
      </c>
      <c r="D153" s="7" t="str">
        <f>Ｄ!B25</f>
        <v>長生</v>
      </c>
      <c r="E153" s="7">
        <f>Ｄ!C25</f>
        <v>1</v>
      </c>
    </row>
    <row r="154" spans="1:5" s="9" customFormat="1" ht="13.5" customHeight="1" x14ac:dyDescent="0.15">
      <c r="A154" s="7">
        <f>Ｄ!A26</f>
        <v>3</v>
      </c>
      <c r="B154" s="7" t="str">
        <f>Ｄ!D26</f>
        <v>吉野・西本</v>
      </c>
      <c r="C154" s="7" t="str">
        <f>Ｄ!E26</f>
        <v>（大網）</v>
      </c>
      <c r="D154" s="7" t="str">
        <f>Ｄ!B26</f>
        <v>山武</v>
      </c>
      <c r="E154" s="7">
        <f>Ｄ!C26</f>
        <v>1</v>
      </c>
    </row>
    <row r="155" spans="1:5" s="9" customFormat="1" ht="13.5" customHeight="1" x14ac:dyDescent="0.15">
      <c r="A155" s="7">
        <f>Ｄ!A24</f>
        <v>20</v>
      </c>
      <c r="B155" s="7" t="str">
        <f>Ｄ!D24</f>
        <v>鳥居・小林</v>
      </c>
      <c r="C155" s="7" t="str">
        <f>Ｄ!E24</f>
        <v>（富津）</v>
      </c>
      <c r="D155" s="7" t="str">
        <f>Ｄ!B24</f>
        <v>君津</v>
      </c>
      <c r="E155" s="7">
        <f>Ｄ!C24</f>
        <v>2</v>
      </c>
    </row>
    <row r="156" spans="1:5" x14ac:dyDescent="0.15">
      <c r="A156" s="7">
        <f>Ｄ!A27</f>
        <v>9</v>
      </c>
      <c r="B156" s="7" t="str">
        <f>Ｄ!D27</f>
        <v>土屋・横田</v>
      </c>
      <c r="C156" s="7" t="str">
        <f>Ｄ!E27</f>
        <v>（八日市場一）</v>
      </c>
      <c r="D156" s="7" t="str">
        <f>Ｄ!B27</f>
        <v>東総</v>
      </c>
      <c r="E156" s="7">
        <f>Ｄ!C27</f>
        <v>1</v>
      </c>
    </row>
    <row r="157" spans="1:5" x14ac:dyDescent="0.15">
      <c r="A157" s="7">
        <f>Ｄ!A28</f>
        <v>0</v>
      </c>
      <c r="B157" s="7" t="str">
        <f>Ｄ!D28</f>
        <v>・</v>
      </c>
      <c r="C157" s="7" t="str">
        <f>Ｄ!E28</f>
        <v>（）</v>
      </c>
      <c r="D157" s="7">
        <f>Ｄ!B28</f>
        <v>0</v>
      </c>
      <c r="E157" s="7">
        <f>Ｄ!C28</f>
        <v>0</v>
      </c>
    </row>
    <row r="158" spans="1:5" x14ac:dyDescent="0.15">
      <c r="A158" s="7">
        <f>Ｄ!A29</f>
        <v>0</v>
      </c>
      <c r="B158" s="7">
        <f>Ｄ!D29</f>
        <v>0</v>
      </c>
      <c r="C158" s="7">
        <f>Ｄ!E29</f>
        <v>0</v>
      </c>
      <c r="D158" s="7">
        <f>Ｄ!B29</f>
        <v>0</v>
      </c>
      <c r="E158" s="7">
        <f>Ｄ!C29</f>
        <v>0</v>
      </c>
    </row>
    <row r="159" spans="1:5" x14ac:dyDescent="0.15">
      <c r="A159" s="7" t="str">
        <f>Ｄ!A31</f>
        <v>女子ダブルス</v>
      </c>
      <c r="B159" s="7"/>
      <c r="C159" s="7"/>
      <c r="D159" s="7"/>
      <c r="E159" s="7"/>
    </row>
    <row r="160" spans="1:5" x14ac:dyDescent="0.15">
      <c r="A160" s="7" t="str">
        <f>Ｄ!A32</f>
        <v>番号</v>
      </c>
      <c r="B160" s="7" t="str">
        <f>Ｄ!D32</f>
        <v>選手名</v>
      </c>
      <c r="C160" s="7" t="str">
        <f>Ｄ!E32</f>
        <v>学校名</v>
      </c>
      <c r="D160" s="7" t="str">
        <f>Ｄ!B32</f>
        <v>支部</v>
      </c>
      <c r="E160" s="7" t="str">
        <f>Ｄ!C32</f>
        <v>順位</v>
      </c>
    </row>
    <row r="161" spans="1:5" x14ac:dyDescent="0.15">
      <c r="A161" s="7">
        <f>Ｄ!A33</f>
        <v>23</v>
      </c>
      <c r="B161" s="7" t="str">
        <f>Ｄ!D33</f>
        <v>加藤・松井</v>
      </c>
      <c r="C161" s="7" t="str">
        <f>Ｄ!E33</f>
        <v>（貝塚）</v>
      </c>
      <c r="D161" s="7" t="str">
        <f>Ｄ!B33</f>
        <v>千葉</v>
      </c>
      <c r="E161" s="7">
        <f>Ｄ!C33</f>
        <v>1</v>
      </c>
    </row>
    <row r="162" spans="1:5" x14ac:dyDescent="0.15">
      <c r="A162" s="7">
        <f>Ｄ!A34</f>
        <v>7</v>
      </c>
      <c r="B162" s="7" t="str">
        <f>Ｄ!D34</f>
        <v>阿部・林</v>
      </c>
      <c r="C162" s="7" t="str">
        <f>Ｄ!E34</f>
        <v>（千城台南）</v>
      </c>
      <c r="D162" s="7" t="str">
        <f>Ｄ!B34</f>
        <v>千葉</v>
      </c>
      <c r="E162" s="7">
        <f>Ｄ!C34</f>
        <v>2</v>
      </c>
    </row>
    <row r="163" spans="1:5" x14ac:dyDescent="0.15">
      <c r="A163" s="7">
        <f>Ｄ!A35</f>
        <v>19</v>
      </c>
      <c r="B163" s="7" t="str">
        <f>Ｄ!D35</f>
        <v>柴田・川島</v>
      </c>
      <c r="C163" s="7" t="str">
        <f>Ｄ!E35</f>
        <v>（花園）</v>
      </c>
      <c r="D163" s="7" t="str">
        <f>Ｄ!B35</f>
        <v>千葉</v>
      </c>
      <c r="E163" s="7">
        <f>Ｄ!C35</f>
        <v>3</v>
      </c>
    </row>
    <row r="164" spans="1:5" x14ac:dyDescent="0.15">
      <c r="A164" s="7">
        <f>Ｄ!A36</f>
        <v>9</v>
      </c>
      <c r="B164" s="7" t="str">
        <f>Ｄ!D36</f>
        <v>石黒・林崎</v>
      </c>
      <c r="C164" s="7" t="str">
        <f>Ｄ!E36</f>
        <v>（有吉）</v>
      </c>
      <c r="D164" s="7" t="str">
        <f>Ｄ!B36</f>
        <v>千葉</v>
      </c>
      <c r="E164" s="7">
        <f>Ｄ!C36</f>
        <v>4</v>
      </c>
    </row>
    <row r="165" spans="1:5" x14ac:dyDescent="0.15">
      <c r="A165" s="7">
        <f>Ｄ!A37</f>
        <v>16</v>
      </c>
      <c r="B165" s="7" t="str">
        <f>Ｄ!D37</f>
        <v>久松・遠山</v>
      </c>
      <c r="C165" s="7" t="str">
        <f>Ｄ!E37</f>
        <v>（松戸四）</v>
      </c>
      <c r="D165" s="7" t="str">
        <f>Ｄ!B37</f>
        <v>松戸</v>
      </c>
      <c r="E165" s="7">
        <f>Ｄ!C37</f>
        <v>1</v>
      </c>
    </row>
    <row r="166" spans="1:5" x14ac:dyDescent="0.15">
      <c r="A166" s="7">
        <f>Ｄ!A38</f>
        <v>15</v>
      </c>
      <c r="B166" s="7" t="str">
        <f>Ｄ!D38</f>
        <v>宇津宮・坂井</v>
      </c>
      <c r="C166" s="7" t="str">
        <f>Ｄ!E38</f>
        <v>（松戸四）</v>
      </c>
      <c r="D166" s="7" t="str">
        <f>Ｄ!B38</f>
        <v>松戸</v>
      </c>
      <c r="E166" s="7">
        <f>Ｄ!C38</f>
        <v>2</v>
      </c>
    </row>
    <row r="167" spans="1:5" x14ac:dyDescent="0.15">
      <c r="A167" s="7">
        <f>Ｄ!A39</f>
        <v>4</v>
      </c>
      <c r="B167" s="7" t="str">
        <f>Ｄ!D39</f>
        <v>田中・橋本</v>
      </c>
      <c r="C167" s="7" t="str">
        <f>Ｄ!E39</f>
        <v>（新松戸南）</v>
      </c>
      <c r="D167" s="7" t="str">
        <f>Ｄ!B39</f>
        <v>松戸</v>
      </c>
      <c r="E167" s="7">
        <f>Ｄ!C39</f>
        <v>3</v>
      </c>
    </row>
    <row r="168" spans="1:5" x14ac:dyDescent="0.15">
      <c r="A168" s="7">
        <f>Ｄ!A40</f>
        <v>24</v>
      </c>
      <c r="B168" s="7" t="str">
        <f>Ｄ!D40</f>
        <v>加藤・吉田</v>
      </c>
      <c r="C168" s="7" t="str">
        <f>Ｄ!E40</f>
        <v>（新松戸南）</v>
      </c>
      <c r="D168" s="7" t="str">
        <f>Ｄ!B40</f>
        <v>松戸</v>
      </c>
      <c r="E168" s="7">
        <f>Ｄ!C40</f>
        <v>4</v>
      </c>
    </row>
    <row r="169" spans="1:5" x14ac:dyDescent="0.15">
      <c r="A169" s="7">
        <f>Ｄ!A41</f>
        <v>8</v>
      </c>
      <c r="B169" s="7" t="str">
        <f>Ｄ!D41</f>
        <v>豊田・鈴木</v>
      </c>
      <c r="C169" s="7" t="str">
        <f>Ｄ!E41</f>
        <v>（市川五）</v>
      </c>
      <c r="D169" s="7" t="str">
        <f>Ｄ!B41</f>
        <v>市川浦安</v>
      </c>
      <c r="E169" s="7">
        <f>Ｄ!C41</f>
        <v>1</v>
      </c>
    </row>
    <row r="170" spans="1:5" x14ac:dyDescent="0.15">
      <c r="A170" s="7">
        <f>Ｄ!A42</f>
        <v>28</v>
      </c>
      <c r="B170" s="7" t="str">
        <f>Ｄ!D42</f>
        <v>寺本・山下</v>
      </c>
      <c r="C170" s="7" t="str">
        <f>Ｄ!E42</f>
        <v>（市川一）</v>
      </c>
      <c r="D170" s="7" t="str">
        <f>Ｄ!B42</f>
        <v>市川浦安</v>
      </c>
      <c r="E170" s="7">
        <f>Ｄ!C42</f>
        <v>2</v>
      </c>
    </row>
    <row r="171" spans="1:5" x14ac:dyDescent="0.15">
      <c r="A171" s="7">
        <f>Ｄ!A43</f>
        <v>26</v>
      </c>
      <c r="B171" s="7" t="str">
        <f>Ｄ!D43</f>
        <v>藤野・吉田</v>
      </c>
      <c r="C171" s="7" t="str">
        <f>Ｄ!E43</f>
        <v>（大穴）</v>
      </c>
      <c r="D171" s="7" t="str">
        <f>Ｄ!B43</f>
        <v>船橋</v>
      </c>
      <c r="E171" s="7">
        <f>Ｄ!C43</f>
        <v>1</v>
      </c>
    </row>
    <row r="172" spans="1:5" x14ac:dyDescent="0.15">
      <c r="A172" s="7">
        <f>Ｄ!A44</f>
        <v>11</v>
      </c>
      <c r="B172" s="7" t="str">
        <f>Ｄ!D44</f>
        <v>椎名・石井</v>
      </c>
      <c r="C172" s="7" t="str">
        <f>Ｄ!E44</f>
        <v>（大穴）</v>
      </c>
      <c r="D172" s="7" t="str">
        <f>Ｄ!B44</f>
        <v>船橋</v>
      </c>
      <c r="E172" s="7">
        <f>Ｄ!C44</f>
        <v>2</v>
      </c>
    </row>
    <row r="173" spans="1:5" x14ac:dyDescent="0.15">
      <c r="A173" s="7">
        <f>Ｄ!A45</f>
        <v>6</v>
      </c>
      <c r="B173" s="7" t="str">
        <f>Ｄ!D45</f>
        <v>織笠・橋本</v>
      </c>
      <c r="C173" s="7" t="str">
        <f>Ｄ!E45</f>
        <v>（大津ケ丘）</v>
      </c>
      <c r="D173" s="7" t="str">
        <f>Ｄ!B45</f>
        <v>柏</v>
      </c>
      <c r="E173" s="7">
        <f>Ｄ!C45</f>
        <v>1</v>
      </c>
    </row>
    <row r="174" spans="1:5" x14ac:dyDescent="0.15">
      <c r="A174" s="7">
        <f>Ｄ!A46</f>
        <v>17</v>
      </c>
      <c r="B174" s="7" t="str">
        <f>Ｄ!D46</f>
        <v>大鷹・迎</v>
      </c>
      <c r="C174" s="7" t="str">
        <f>Ｄ!E46</f>
        <v>（中原）</v>
      </c>
      <c r="D174" s="7" t="str">
        <f>Ｄ!B46</f>
        <v>柏</v>
      </c>
      <c r="E174" s="7">
        <f>Ｄ!C46</f>
        <v>2</v>
      </c>
    </row>
    <row r="175" spans="1:5" x14ac:dyDescent="0.15">
      <c r="A175" s="7">
        <f>Ｄ!A47</f>
        <v>1</v>
      </c>
      <c r="B175" s="7" t="str">
        <f>Ｄ!D47</f>
        <v>有川(友)･小沼</v>
      </c>
      <c r="C175" s="7" t="str">
        <f>Ｄ!E47</f>
        <v>（西武台千葉）</v>
      </c>
      <c r="D175" s="7" t="str">
        <f>Ｄ!B47</f>
        <v>葛北</v>
      </c>
      <c r="E175" s="7">
        <f>Ｄ!C47</f>
        <v>1</v>
      </c>
    </row>
    <row r="176" spans="1:5" x14ac:dyDescent="0.15">
      <c r="A176" s="7">
        <f>Ｄ!A48</f>
        <v>29</v>
      </c>
      <c r="B176" s="7" t="str">
        <f>Ｄ!D48</f>
        <v>平井･有川(早)</v>
      </c>
      <c r="C176" s="7" t="str">
        <f>Ｄ!E48</f>
        <v>（西武台千葉）</v>
      </c>
      <c r="D176" s="7" t="str">
        <f>Ｄ!B48</f>
        <v>葛北</v>
      </c>
      <c r="E176" s="7">
        <f>Ｄ!C48</f>
        <v>2</v>
      </c>
    </row>
    <row r="177" spans="1:5" x14ac:dyDescent="0.15">
      <c r="A177" s="7">
        <f>Ｄ!A49</f>
        <v>12</v>
      </c>
      <c r="B177" s="7" t="str">
        <f>Ｄ!D49</f>
        <v>古橋・鈴木</v>
      </c>
      <c r="C177" s="7" t="str">
        <f>Ｄ!E49</f>
        <v>（西武台千葉）</v>
      </c>
      <c r="D177" s="7" t="str">
        <f>Ｄ!B49</f>
        <v>葛北</v>
      </c>
      <c r="E177" s="7">
        <f>Ｄ!C49</f>
        <v>3</v>
      </c>
    </row>
    <row r="178" spans="1:5" x14ac:dyDescent="0.15">
      <c r="A178" s="7">
        <f>Ｄ!A50</f>
        <v>27</v>
      </c>
      <c r="B178" s="7" t="str">
        <f>Ｄ!D50</f>
        <v>佐藤・林</v>
      </c>
      <c r="C178" s="7" t="str">
        <f>Ｄ!E50</f>
        <v>（鎌ヶ谷四）</v>
      </c>
      <c r="D178" s="7" t="str">
        <f>Ｄ!B50</f>
        <v>葛南</v>
      </c>
      <c r="E178" s="7">
        <f>Ｄ!C50</f>
        <v>1</v>
      </c>
    </row>
    <row r="179" spans="1:5" x14ac:dyDescent="0.15">
      <c r="A179" s="7">
        <f>Ｄ!A51</f>
        <v>22</v>
      </c>
      <c r="B179" s="7" t="str">
        <f>Ｄ!D51</f>
        <v>高坂・峯</v>
      </c>
      <c r="C179" s="7" t="str">
        <f>Ｄ!E51</f>
        <v>（桜台）</v>
      </c>
      <c r="D179" s="7" t="str">
        <f>Ｄ!B51</f>
        <v>印旛</v>
      </c>
      <c r="E179" s="7">
        <f>Ｄ!C51</f>
        <v>1</v>
      </c>
    </row>
    <row r="180" spans="1:5" x14ac:dyDescent="0.15">
      <c r="A180" s="7">
        <f>Ｄ!A52</f>
        <v>10</v>
      </c>
      <c r="B180" s="7" t="str">
        <f>Ｄ!D52</f>
        <v>蝦原・星野</v>
      </c>
      <c r="C180" s="7" t="str">
        <f>Ｄ!E52</f>
        <v>（木刈）</v>
      </c>
      <c r="D180" s="7" t="str">
        <f>Ｄ!B52</f>
        <v>印旛</v>
      </c>
      <c r="E180" s="7">
        <f>Ｄ!C52</f>
        <v>2</v>
      </c>
    </row>
    <row r="181" spans="1:5" x14ac:dyDescent="0.15">
      <c r="A181" s="7">
        <f>Ｄ!A53</f>
        <v>5</v>
      </c>
      <c r="B181" s="7" t="str">
        <f>Ｄ!D53</f>
        <v>高木・梅田</v>
      </c>
      <c r="C181" s="7" t="str">
        <f>Ｄ!E53</f>
        <v>（桜台）</v>
      </c>
      <c r="D181" s="7" t="str">
        <f>Ｄ!B53</f>
        <v>印旛</v>
      </c>
      <c r="E181" s="7">
        <f>Ｄ!C53</f>
        <v>3</v>
      </c>
    </row>
    <row r="182" spans="1:5" x14ac:dyDescent="0.15">
      <c r="A182" s="7">
        <f>Ｄ!A54</f>
        <v>21</v>
      </c>
      <c r="B182" s="7" t="str">
        <f>Ｄ!D54</f>
        <v>菊地・須藤</v>
      </c>
      <c r="C182" s="7" t="str">
        <f>Ｄ!E54</f>
        <v>（八幡）</v>
      </c>
      <c r="D182" s="7" t="str">
        <f>Ｄ!B54</f>
        <v>市原</v>
      </c>
      <c r="E182" s="7">
        <f>Ｄ!C54</f>
        <v>1</v>
      </c>
    </row>
    <row r="183" spans="1:5" x14ac:dyDescent="0.15">
      <c r="A183" s="7">
        <f>Ｄ!A55</f>
        <v>2</v>
      </c>
      <c r="B183" s="7" t="str">
        <f>Ｄ!D55</f>
        <v>小出・伊藤</v>
      </c>
      <c r="C183" s="7" t="str">
        <f>Ｄ!E55</f>
        <v>（辰巳台）</v>
      </c>
      <c r="D183" s="7" t="str">
        <f>Ｄ!B55</f>
        <v>市原</v>
      </c>
      <c r="E183" s="7">
        <f>Ｄ!C55</f>
        <v>2</v>
      </c>
    </row>
    <row r="184" spans="1:5" x14ac:dyDescent="0.15">
      <c r="A184" s="7">
        <f>Ｄ!A56</f>
        <v>18</v>
      </c>
      <c r="B184" s="7" t="str">
        <f>Ｄ!D56</f>
        <v>一ノ瀬・市川</v>
      </c>
      <c r="C184" s="7" t="str">
        <f>Ｄ!E56</f>
        <v>（周西南）</v>
      </c>
      <c r="D184" s="7" t="str">
        <f>Ｄ!B56</f>
        <v>君津</v>
      </c>
      <c r="E184" s="7">
        <f>Ｄ!C56</f>
        <v>1</v>
      </c>
    </row>
    <row r="185" spans="1:5" x14ac:dyDescent="0.15">
      <c r="A185" s="7">
        <f>Ｄ!A57</f>
        <v>14</v>
      </c>
      <c r="B185" s="7" t="str">
        <f>Ｄ!D57</f>
        <v>河村・齊藤</v>
      </c>
      <c r="C185" s="7" t="str">
        <f>Ｄ!E57</f>
        <v>（周西南）</v>
      </c>
      <c r="D185" s="7" t="str">
        <f>Ｄ!B57</f>
        <v>君津</v>
      </c>
      <c r="E185" s="7">
        <f>Ｄ!C57</f>
        <v>2</v>
      </c>
    </row>
    <row r="186" spans="1:5" x14ac:dyDescent="0.15">
      <c r="A186" s="7">
        <f>Ｄ!A58</f>
        <v>25</v>
      </c>
      <c r="B186" s="7" t="str">
        <f>Ｄ!D58</f>
        <v>伊東・小谷野</v>
      </c>
      <c r="C186" s="7" t="str">
        <f>Ｄ!E58</f>
        <v>（茂原南）</v>
      </c>
      <c r="D186" s="7" t="str">
        <f>Ｄ!B58</f>
        <v>長生</v>
      </c>
      <c r="E186" s="7">
        <f>Ｄ!C58</f>
        <v>1</v>
      </c>
    </row>
    <row r="187" spans="1:5" x14ac:dyDescent="0.15">
      <c r="A187" s="7">
        <f>Ｄ!A59</f>
        <v>20</v>
      </c>
      <c r="B187" s="7" t="str">
        <f>Ｄ!D59</f>
        <v>後藤・中井</v>
      </c>
      <c r="C187" s="7" t="str">
        <f>Ｄ!E59</f>
        <v>（大網）</v>
      </c>
      <c r="D187" s="7" t="str">
        <f>Ｄ!B59</f>
        <v>山武</v>
      </c>
      <c r="E187" s="7">
        <f>Ｄ!C59</f>
        <v>1</v>
      </c>
    </row>
    <row r="188" spans="1:5" x14ac:dyDescent="0.15">
      <c r="A188" s="7">
        <f>Ｄ!A60</f>
        <v>3</v>
      </c>
      <c r="B188" s="7" t="str">
        <f>Ｄ!D60</f>
        <v>豊田・林</v>
      </c>
      <c r="C188" s="7" t="str">
        <f>Ｄ!E60</f>
        <v>（東金西）</v>
      </c>
      <c r="D188" s="7" t="str">
        <f>Ｄ!B60</f>
        <v>山武</v>
      </c>
      <c r="E188" s="7">
        <f>Ｄ!C60</f>
        <v>2</v>
      </c>
    </row>
    <row r="189" spans="1:5" x14ac:dyDescent="0.15">
      <c r="A189" s="7">
        <f>Ｄ!A61</f>
        <v>13</v>
      </c>
      <c r="B189" s="7" t="str">
        <f>Ｄ!D61</f>
        <v>北崎・伊藤</v>
      </c>
      <c r="C189" s="7" t="str">
        <f>Ｄ!E61</f>
        <v>（旭二）</v>
      </c>
      <c r="D189" s="7" t="str">
        <f>Ｄ!B61</f>
        <v>東総</v>
      </c>
      <c r="E189" s="7">
        <f>Ｄ!C61</f>
        <v>1</v>
      </c>
    </row>
    <row r="190" spans="1:5" x14ac:dyDescent="0.15">
      <c r="A190" s="7">
        <f>Ｄ!A62</f>
        <v>0</v>
      </c>
      <c r="B190" s="7">
        <f>Ｄ!D62</f>
        <v>0</v>
      </c>
      <c r="C190" s="7">
        <f>Ｄ!E62</f>
        <v>0</v>
      </c>
      <c r="D190" s="7">
        <f>Ｄ!B62</f>
        <v>0</v>
      </c>
      <c r="E190" s="7">
        <f>Ｄ!C62</f>
        <v>0</v>
      </c>
    </row>
    <row r="191" spans="1:5" x14ac:dyDescent="0.15">
      <c r="A191" s="7">
        <f>Ｄ!A62</f>
        <v>0</v>
      </c>
      <c r="B191" s="7">
        <f>Ｄ!D62</f>
        <v>0</v>
      </c>
      <c r="C191" s="7">
        <f>Ｄ!E62</f>
        <v>0</v>
      </c>
      <c r="D191" s="7">
        <f>Ｄ!B62</f>
        <v>0</v>
      </c>
      <c r="E191" s="7">
        <f>Ｄ!C62</f>
        <v>0</v>
      </c>
    </row>
    <row r="192" spans="1:5" x14ac:dyDescent="0.15">
      <c r="A192" s="7">
        <f>Ｄ!A63</f>
        <v>0</v>
      </c>
      <c r="B192" s="7">
        <f>Ｄ!D63</f>
        <v>0</v>
      </c>
      <c r="C192" s="7">
        <f>Ｄ!E63</f>
        <v>0</v>
      </c>
      <c r="D192" s="7">
        <f>Ｄ!B63</f>
        <v>0</v>
      </c>
      <c r="E192" s="7">
        <f>Ｄ!C63</f>
        <v>0</v>
      </c>
    </row>
    <row r="193" spans="1:5" x14ac:dyDescent="0.15">
      <c r="A193" s="7">
        <f>Ｄ!A64</f>
        <v>0</v>
      </c>
      <c r="B193" s="7">
        <f>Ｄ!D64</f>
        <v>0</v>
      </c>
      <c r="C193" s="7">
        <f>Ｄ!E64</f>
        <v>0</v>
      </c>
      <c r="D193" s="7">
        <f>Ｄ!B64</f>
        <v>0</v>
      </c>
      <c r="E193" s="7">
        <f>Ｄ!C64</f>
        <v>0</v>
      </c>
    </row>
    <row r="194" spans="1:5" x14ac:dyDescent="0.15">
      <c r="A194" s="7">
        <f>Ｄ!A65</f>
        <v>0</v>
      </c>
      <c r="B194" s="7">
        <f>Ｄ!D65</f>
        <v>0</v>
      </c>
      <c r="C194" s="7">
        <f>Ｄ!E65</f>
        <v>0</v>
      </c>
      <c r="D194" s="7">
        <f>Ｄ!B65</f>
        <v>0</v>
      </c>
      <c r="E194" s="7">
        <f>Ｄ!C65</f>
        <v>0</v>
      </c>
    </row>
    <row r="195" spans="1:5" x14ac:dyDescent="0.15">
      <c r="A195" s="7"/>
      <c r="B195" s="7"/>
      <c r="C195" s="7"/>
      <c r="D195" s="7"/>
      <c r="E195" s="7"/>
    </row>
    <row r="196" spans="1:5" x14ac:dyDescent="0.15">
      <c r="A196" s="7"/>
      <c r="B196" s="7"/>
      <c r="C196" s="7"/>
      <c r="D196" s="7"/>
      <c r="E196" s="7"/>
    </row>
    <row r="197" spans="1:5" x14ac:dyDescent="0.15">
      <c r="A197" s="7"/>
      <c r="B197" s="7"/>
      <c r="C197" s="7"/>
      <c r="D197" s="7"/>
      <c r="E197" s="7"/>
    </row>
    <row r="198" spans="1:5" x14ac:dyDescent="0.15">
      <c r="A198" s="7"/>
      <c r="B198" s="7"/>
      <c r="C198" s="7"/>
      <c r="D198" s="7"/>
      <c r="E198" s="7"/>
    </row>
    <row r="199" spans="1:5" x14ac:dyDescent="0.15">
      <c r="A199" s="7"/>
      <c r="B199" s="7"/>
      <c r="C199" s="7"/>
      <c r="D199" s="7"/>
      <c r="E199" s="7"/>
    </row>
  </sheetData>
  <customSheetViews>
    <customSheetView guid="{84BA2EF8-1540-44DE-AB02-FA557C6684F6}" topLeftCell="A130">
      <selection activeCell="G155" sqref="G155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1"/>
      <headerFooter alignWithMargins="0"/>
    </customSheetView>
    <customSheetView guid="{55F16F0B-9DCD-4450-8D81-D1C657871ABE}" topLeftCell="A136">
      <selection activeCell="A182" sqref="A182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2"/>
      <headerFooter alignWithMargins="0"/>
    </customSheetView>
    <customSheetView guid="{C28CF6D2-B0CA-4A6C-8547-0AF833095EC8}" showPageBreaks="1" topLeftCell="A136">
      <selection activeCell="A182" sqref="A182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3"/>
      <headerFooter alignWithMargins="0"/>
    </customSheetView>
    <customSheetView guid="{67950958-82E7-49D3-BC9C-9A13B1B9105B}" topLeftCell="A136">
      <selection activeCell="A182" sqref="A182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4"/>
      <headerFooter alignWithMargins="0"/>
    </customSheetView>
    <customSheetView guid="{C7EF79AD-7084-4700-ADCD-668E0BFE136E}" showRuler="0">
      <selection activeCell="B21" sqref="B21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5"/>
      <headerFooter alignWithMargins="0"/>
    </customSheetView>
    <customSheetView guid="{AEA031C2-629C-4A2E-959E-FF337A508141}" showPageBreaks="1" showRuler="0">
      <selection activeCell="B21" sqref="B21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6"/>
      <headerFooter alignWithMargins="0"/>
    </customSheetView>
    <customSheetView guid="{C1FC9FE0-9C36-4C40-A616-C57F71C36EB7}" showPageBreaks="1" showRuler="0">
      <selection activeCell="H14" sqref="H14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7"/>
      <headerFooter alignWithMargins="0"/>
    </customSheetView>
    <customSheetView guid="{C7D6172A-FECF-423E-85CC-6F7F8AAC65B9}" showPageBreaks="1" showRuler="0">
      <selection activeCell="H14" sqref="H14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8"/>
      <headerFooter alignWithMargins="0"/>
    </customSheetView>
    <customSheetView guid="{042D1E7E-6DEB-42E0-AB4E-7CCF458C60F7}" showPageBreaks="1" showRuler="0" topLeftCell="A67">
      <selection activeCell="J183" sqref="J183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9"/>
      <headerFooter alignWithMargins="0"/>
    </customSheetView>
    <customSheetView guid="{097CC973-03A1-4661-97C0-EA1660F0B571}" showRuler="0">
      <selection activeCell="B21" sqref="B21"/>
      <pageMargins left="0.78700000000000003" right="0.78700000000000003" top="0.98399999999999999" bottom="0.98399999999999999" header="0.51200000000000001" footer="0.51200000000000001"/>
      <pageSetup paperSize="9" orientation="portrait" horizontalDpi="300" verticalDpi="300" r:id="rId10"/>
      <headerFooter alignWithMargins="0"/>
    </customSheetView>
  </customSheetView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70C0"/>
  </sheetPr>
  <dimension ref="A1:V184"/>
  <sheetViews>
    <sheetView topLeftCell="A64" zoomScaleNormal="100" zoomScaleSheetLayoutView="85" workbookViewId="0">
      <selection activeCell="U25" sqref="U25"/>
    </sheetView>
  </sheetViews>
  <sheetFormatPr defaultRowHeight="13.5" x14ac:dyDescent="0.15"/>
  <cols>
    <col min="1" max="1" width="1.875" style="2" customWidth="1"/>
    <col min="2" max="2" width="11.5" style="179" customWidth="1"/>
    <col min="3" max="3" width="8.125" style="156" customWidth="1"/>
    <col min="4" max="4" width="1.875" style="4" customWidth="1"/>
    <col min="5" max="7" width="3" style="14" customWidth="1"/>
    <col min="8" max="8" width="1.25" style="14" customWidth="1"/>
    <col min="9" max="9" width="2.25" style="14" customWidth="1"/>
    <col min="10" max="10" width="3.125" style="15" customWidth="1"/>
    <col min="11" max="11" width="3.125" style="16" customWidth="1"/>
    <col min="12" max="12" width="2.25" style="17" customWidth="1"/>
    <col min="13" max="13" width="1.125" style="17" customWidth="1"/>
    <col min="14" max="16" width="3" style="17" customWidth="1"/>
    <col min="17" max="17" width="1.875" style="3" customWidth="1"/>
    <col min="18" max="18" width="11.5" style="179" customWidth="1"/>
    <col min="19" max="19" width="8.125" style="156" customWidth="1"/>
    <col min="20" max="20" width="1.875" style="5" customWidth="1"/>
    <col min="21" max="16384" width="9" style="1"/>
  </cols>
  <sheetData>
    <row r="1" spans="1:22" ht="15" customHeight="1" x14ac:dyDescent="0.15">
      <c r="E1" s="506" t="s">
        <v>1</v>
      </c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</row>
    <row r="2" spans="1:22" ht="12.75" customHeight="1" x14ac:dyDescent="0.15">
      <c r="A2" s="496"/>
      <c r="B2" s="599" t="str">
        <f>VLOOKUP(D2,Ｔ!$A$3:$E$24,4,FALSE)</f>
        <v>桜台中</v>
      </c>
      <c r="C2" s="498" t="str">
        <f>VLOOKUP(D2,Ｔ!$A$3:$E$24,5,FALSE)</f>
        <v>（印旛）</v>
      </c>
      <c r="D2" s="502">
        <v>1</v>
      </c>
      <c r="Q2" s="502">
        <v>10</v>
      </c>
      <c r="R2" s="599" t="str">
        <f>VLOOKUP(Q2,Ｔ!$A$3:$E$24,4,FALSE)</f>
        <v>金ヶ作中</v>
      </c>
      <c r="S2" s="498" t="str">
        <f>VLOOKUP(Q2,Ｔ!$A$3:$E$24,5,FALSE)</f>
        <v>（松戸）</v>
      </c>
      <c r="T2" s="496"/>
    </row>
    <row r="3" spans="1:22" ht="12.75" customHeight="1" x14ac:dyDescent="0.15">
      <c r="A3" s="496"/>
      <c r="B3" s="599"/>
      <c r="C3" s="498"/>
      <c r="D3" s="502"/>
      <c r="E3" s="18"/>
      <c r="F3" s="19"/>
      <c r="O3" s="20"/>
      <c r="P3" s="21"/>
      <c r="Q3" s="502"/>
      <c r="R3" s="599"/>
      <c r="S3" s="498"/>
      <c r="T3" s="496"/>
    </row>
    <row r="4" spans="1:22" ht="12.75" customHeight="1" x14ac:dyDescent="0.15">
      <c r="A4" s="496"/>
      <c r="B4" s="599" t="str">
        <f>VLOOKUP(D4,Ｔ!$A$3:$E$24,4,FALSE)</f>
        <v>松ヶ丘中</v>
      </c>
      <c r="C4" s="498" t="str">
        <f>VLOOKUP(D4,Ｔ!$A$3:$E$24,5,FALSE)</f>
        <v>（千葉）</v>
      </c>
      <c r="D4" s="502">
        <v>2</v>
      </c>
      <c r="F4" s="22">
        <v>4</v>
      </c>
      <c r="G4" s="19"/>
      <c r="N4" s="20"/>
      <c r="O4" s="23">
        <v>8</v>
      </c>
      <c r="Q4" s="502">
        <v>11</v>
      </c>
      <c r="R4" s="599" t="str">
        <f>VLOOKUP(Q4,Ｔ!$A$3:$E$24,4,FALSE)</f>
        <v>貝塚中</v>
      </c>
      <c r="S4" s="498" t="str">
        <f>VLOOKUP(Q4,Ｔ!$A$3:$E$24,5,FALSE)</f>
        <v>（千葉）</v>
      </c>
      <c r="T4" s="496"/>
    </row>
    <row r="5" spans="1:22" ht="12.75" customHeight="1" x14ac:dyDescent="0.15">
      <c r="A5" s="496"/>
      <c r="B5" s="599"/>
      <c r="C5" s="498"/>
      <c r="D5" s="502"/>
      <c r="E5" s="19">
        <v>1</v>
      </c>
      <c r="F5" s="24"/>
      <c r="G5" s="22"/>
      <c r="N5" s="23"/>
      <c r="O5" s="25"/>
      <c r="P5" s="20">
        <v>2</v>
      </c>
      <c r="Q5" s="502"/>
      <c r="R5" s="599"/>
      <c r="S5" s="498"/>
      <c r="T5" s="496"/>
    </row>
    <row r="6" spans="1:22" ht="12.75" customHeight="1" x14ac:dyDescent="0.15">
      <c r="A6" s="496"/>
      <c r="B6" s="599" t="str">
        <f>VLOOKUP(D6,Ｔ!$A$3:$E$24,4,FALSE)</f>
        <v>海神中</v>
      </c>
      <c r="C6" s="498" t="str">
        <f>VLOOKUP(D6,Ｔ!$A$3:$E$24,5,FALSE)</f>
        <v>（船橋）</v>
      </c>
      <c r="D6" s="502">
        <v>3</v>
      </c>
      <c r="E6" s="24"/>
      <c r="G6" s="22">
        <v>12</v>
      </c>
      <c r="N6" s="23">
        <v>14</v>
      </c>
      <c r="P6" s="25"/>
      <c r="Q6" s="502">
        <v>12</v>
      </c>
      <c r="R6" s="599" t="str">
        <f>VLOOKUP(Q6,Ｔ!$A$3:$E$24,4,FALSE)</f>
        <v>昭和学院中</v>
      </c>
      <c r="S6" s="498" t="str">
        <f>VLOOKUP(Q6,Ｔ!$A$3:$E$24,5,FALSE)</f>
        <v>（市川浦安）</v>
      </c>
      <c r="T6" s="496"/>
    </row>
    <row r="7" spans="1:22" ht="12.75" customHeight="1" x14ac:dyDescent="0.15">
      <c r="A7" s="496"/>
      <c r="B7" s="599"/>
      <c r="C7" s="498"/>
      <c r="D7" s="502"/>
      <c r="G7" s="22"/>
      <c r="H7" s="118"/>
      <c r="I7" s="19"/>
      <c r="L7" s="20"/>
      <c r="M7" s="43"/>
      <c r="N7" s="23"/>
      <c r="Q7" s="502"/>
      <c r="R7" s="599"/>
      <c r="S7" s="498"/>
      <c r="T7" s="496"/>
    </row>
    <row r="8" spans="1:22" ht="12.75" customHeight="1" x14ac:dyDescent="0.15">
      <c r="A8" s="496"/>
      <c r="B8" s="599" t="str">
        <f>VLOOKUP(D8,Ｔ!$A$3:$E$24,4,FALSE)</f>
        <v>八日市場一中</v>
      </c>
      <c r="C8" s="498" t="str">
        <f>VLOOKUP(D8,Ｔ!$A$3:$E$24,5,FALSE)</f>
        <v>（東総）</v>
      </c>
      <c r="D8" s="502">
        <v>4</v>
      </c>
      <c r="G8" s="22"/>
      <c r="I8" s="22"/>
      <c r="L8" s="23"/>
      <c r="N8" s="23"/>
      <c r="O8" s="28"/>
      <c r="P8" s="28"/>
      <c r="Q8" s="502">
        <v>13</v>
      </c>
      <c r="R8" s="599" t="str">
        <f>VLOOKUP(Q8,Ｔ!$A$3:$E$24,4,FALSE)</f>
        <v>四街道北中</v>
      </c>
      <c r="S8" s="498" t="str">
        <f>VLOOKUP(Q8,Ｔ!$A$3:$E$24,5,FALSE)</f>
        <v>（印旛）</v>
      </c>
      <c r="T8" s="496"/>
    </row>
    <row r="9" spans="1:22" ht="12.75" customHeight="1" x14ac:dyDescent="0.15">
      <c r="A9" s="496"/>
      <c r="B9" s="599"/>
      <c r="C9" s="498"/>
      <c r="D9" s="502"/>
      <c r="E9" s="18"/>
      <c r="F9" s="19">
        <v>5</v>
      </c>
      <c r="G9" s="24"/>
      <c r="I9" s="22"/>
      <c r="L9" s="23"/>
      <c r="N9" s="26"/>
      <c r="O9" s="20">
        <v>9</v>
      </c>
      <c r="P9" s="21"/>
      <c r="Q9" s="502"/>
      <c r="R9" s="599"/>
      <c r="S9" s="498"/>
      <c r="T9" s="496"/>
    </row>
    <row r="10" spans="1:22" ht="12.75" customHeight="1" x14ac:dyDescent="0.15">
      <c r="A10" s="496"/>
      <c r="B10" s="599" t="str">
        <f>VLOOKUP(D10,Ｔ!$A$3:$E$24,4,FALSE)</f>
        <v>南山中</v>
      </c>
      <c r="C10" s="498" t="str">
        <f>VLOOKUP(D10,Ｔ!$A$3:$E$24,5,FALSE)</f>
        <v>（印旛）</v>
      </c>
      <c r="D10" s="502">
        <v>5</v>
      </c>
      <c r="E10" s="27"/>
      <c r="F10" s="24"/>
      <c r="I10" s="22"/>
      <c r="J10" s="133"/>
      <c r="K10" s="132"/>
      <c r="L10" s="23"/>
      <c r="N10" s="43"/>
      <c r="O10" s="25"/>
      <c r="P10" s="28"/>
      <c r="Q10" s="502">
        <v>14</v>
      </c>
      <c r="R10" s="599" t="str">
        <f>VLOOKUP(Q10,Ｔ!$A$3:$E$24,4,FALSE)</f>
        <v>茂原南中</v>
      </c>
      <c r="S10" s="498" t="str">
        <f>VLOOKUP(Q10,Ｔ!$A$3:$E$24,5,FALSE)</f>
        <v>（長生）</v>
      </c>
      <c r="T10" s="496"/>
      <c r="V10" s="6"/>
    </row>
    <row r="11" spans="1:22" ht="12.75" customHeight="1" x14ac:dyDescent="0.15">
      <c r="A11" s="496"/>
      <c r="B11" s="599"/>
      <c r="C11" s="498"/>
      <c r="D11" s="502"/>
      <c r="H11" s="29"/>
      <c r="I11" s="30"/>
      <c r="J11" s="600"/>
      <c r="K11" s="600"/>
      <c r="L11" s="31"/>
      <c r="M11" s="32"/>
      <c r="O11" s="21"/>
      <c r="P11" s="21"/>
      <c r="Q11" s="502"/>
      <c r="R11" s="599"/>
      <c r="S11" s="498"/>
      <c r="T11" s="496"/>
    </row>
    <row r="12" spans="1:22" ht="12.75" customHeight="1" x14ac:dyDescent="0.15">
      <c r="A12" s="496"/>
      <c r="B12" s="599"/>
      <c r="C12" s="498"/>
      <c r="D12" s="502"/>
      <c r="H12" s="29"/>
      <c r="I12" s="30">
        <v>16</v>
      </c>
      <c r="J12" s="601"/>
      <c r="K12" s="601"/>
      <c r="L12" s="31">
        <v>17</v>
      </c>
      <c r="M12" s="32"/>
      <c r="Q12" s="502"/>
      <c r="R12" s="599"/>
      <c r="S12" s="498"/>
      <c r="T12" s="496"/>
    </row>
    <row r="13" spans="1:22" ht="12.75" customHeight="1" x14ac:dyDescent="0.15">
      <c r="A13" s="496"/>
      <c r="B13" s="599"/>
      <c r="C13" s="498"/>
      <c r="D13" s="502"/>
      <c r="H13" s="29"/>
      <c r="I13" s="30"/>
      <c r="J13" s="504">
        <v>18</v>
      </c>
      <c r="K13" s="507"/>
      <c r="L13" s="31"/>
      <c r="M13" s="32"/>
      <c r="Q13" s="502"/>
      <c r="R13" s="599"/>
      <c r="S13" s="498"/>
      <c r="T13" s="496"/>
    </row>
    <row r="14" spans="1:22" ht="12.75" customHeight="1" x14ac:dyDescent="0.15">
      <c r="A14" s="496"/>
      <c r="B14" s="599" t="str">
        <f>VLOOKUP(D14,Ｔ!$A$3:$E$24,4,FALSE)</f>
        <v>西武台千葉中</v>
      </c>
      <c r="C14" s="498" t="str">
        <f>VLOOKUP(D14,Ｔ!$A$3:$E$24,5,FALSE)</f>
        <v>（葛北）</v>
      </c>
      <c r="D14" s="502">
        <v>6</v>
      </c>
      <c r="H14" s="33"/>
      <c r="I14" s="34"/>
      <c r="J14" s="1"/>
      <c r="K14" s="1"/>
      <c r="L14" s="35"/>
      <c r="M14" s="36"/>
      <c r="Q14" s="502">
        <v>15</v>
      </c>
      <c r="R14" s="599" t="str">
        <f>VLOOKUP(Q14,Ｔ!$A$3:$E$24,4,FALSE)</f>
        <v>松戸四中</v>
      </c>
      <c r="S14" s="498" t="str">
        <f>VLOOKUP(Q14,Ｔ!$A$3:$E$24,5,FALSE)</f>
        <v>（松戸）</v>
      </c>
      <c r="T14" s="496"/>
    </row>
    <row r="15" spans="1:22" ht="12.75" customHeight="1" x14ac:dyDescent="0.15">
      <c r="A15" s="496"/>
      <c r="B15" s="599"/>
      <c r="C15" s="498"/>
      <c r="D15" s="502"/>
      <c r="E15" s="18"/>
      <c r="F15" s="19">
        <v>6</v>
      </c>
      <c r="I15" s="22"/>
      <c r="J15" s="17"/>
      <c r="K15" s="14"/>
      <c r="L15" s="23"/>
      <c r="O15" s="20">
        <v>10</v>
      </c>
      <c r="P15" s="21"/>
      <c r="Q15" s="502"/>
      <c r="R15" s="599"/>
      <c r="S15" s="498"/>
      <c r="T15" s="496"/>
    </row>
    <row r="16" spans="1:22" ht="12.75" customHeight="1" x14ac:dyDescent="0.15">
      <c r="A16" s="496"/>
      <c r="B16" s="599" t="str">
        <f>VLOOKUP(D16,Ｔ!$A$3:$E$24,4,FALSE)</f>
        <v>こてはし台中</v>
      </c>
      <c r="C16" s="498" t="str">
        <f>VLOOKUP(D16,Ｔ!$A$3:$E$24,5,FALSE)</f>
        <v>（千葉）</v>
      </c>
      <c r="D16" s="502">
        <v>7</v>
      </c>
      <c r="E16" s="27"/>
      <c r="F16" s="24"/>
      <c r="G16" s="19"/>
      <c r="I16" s="22"/>
      <c r="J16" s="17"/>
      <c r="K16" s="14"/>
      <c r="L16" s="23"/>
      <c r="N16" s="20"/>
      <c r="O16" s="23"/>
      <c r="Q16" s="502">
        <v>16</v>
      </c>
      <c r="R16" s="599" t="str">
        <f>VLOOKUP(Q16,Ｔ!$A$3:$E$24,4,FALSE)</f>
        <v>幸町二中</v>
      </c>
      <c r="S16" s="498" t="str">
        <f>VLOOKUP(Q16,Ｔ!$A$3:$E$24,5,FALSE)</f>
        <v>（千葉）</v>
      </c>
      <c r="T16" s="496"/>
    </row>
    <row r="17" spans="1:20" ht="12.75" customHeight="1" x14ac:dyDescent="0.15">
      <c r="A17" s="496"/>
      <c r="B17" s="599"/>
      <c r="C17" s="498"/>
      <c r="D17" s="502"/>
      <c r="E17" s="18"/>
      <c r="F17" s="18"/>
      <c r="G17" s="22"/>
      <c r="H17" s="121"/>
      <c r="I17" s="22"/>
      <c r="J17" s="17"/>
      <c r="K17" s="14"/>
      <c r="L17" s="23"/>
      <c r="N17" s="23"/>
      <c r="O17" s="21"/>
      <c r="P17" s="21"/>
      <c r="Q17" s="502"/>
      <c r="R17" s="599"/>
      <c r="S17" s="498"/>
      <c r="T17" s="496"/>
    </row>
    <row r="18" spans="1:20" ht="12.75" customHeight="1" x14ac:dyDescent="0.15">
      <c r="A18" s="496"/>
      <c r="B18" s="607"/>
      <c r="C18" s="602"/>
      <c r="D18" s="502"/>
      <c r="G18" s="22">
        <v>13</v>
      </c>
      <c r="H18" s="37"/>
      <c r="I18" s="24"/>
      <c r="J18" s="17"/>
      <c r="K18" s="14"/>
      <c r="L18" s="25"/>
      <c r="M18" s="119"/>
      <c r="N18" s="23">
        <v>15</v>
      </c>
      <c r="Q18" s="502">
        <v>17</v>
      </c>
      <c r="R18" s="599" t="str">
        <f>VLOOKUP(Q18,Ｔ!$A$3:$E$24,4,FALSE)</f>
        <v>富津中</v>
      </c>
      <c r="S18" s="498" t="str">
        <f>VLOOKUP(Q18,Ｔ!$A$3:$E$24,5,FALSE)</f>
        <v>（君津）</v>
      </c>
      <c r="T18" s="496"/>
    </row>
    <row r="19" spans="1:20" ht="12.75" customHeight="1" x14ac:dyDescent="0.15">
      <c r="A19" s="496"/>
      <c r="B19" s="607"/>
      <c r="C19" s="602"/>
      <c r="D19" s="502"/>
      <c r="G19" s="22"/>
      <c r="J19" s="17"/>
      <c r="K19" s="14"/>
      <c r="N19" s="23"/>
      <c r="P19" s="20">
        <v>3</v>
      </c>
      <c r="Q19" s="502"/>
      <c r="R19" s="599"/>
      <c r="S19" s="498"/>
      <c r="T19" s="496"/>
    </row>
    <row r="20" spans="1:20" ht="12.75" customHeight="1" x14ac:dyDescent="0.15">
      <c r="A20" s="496"/>
      <c r="B20" s="599" t="str">
        <f>VLOOKUP(D20,Ｔ!$A$3:$E$24,4,FALSE)</f>
        <v>鎌ヶ谷四中</v>
      </c>
      <c r="C20" s="498" t="str">
        <f>VLOOKUP(D20,Ｔ!$A$3:$E$24,5,FALSE)</f>
        <v>（葛南）</v>
      </c>
      <c r="D20" s="502">
        <v>8</v>
      </c>
      <c r="E20" s="27"/>
      <c r="F20" s="27"/>
      <c r="G20" s="22"/>
      <c r="J20" s="144" t="s">
        <v>79</v>
      </c>
      <c r="N20" s="23"/>
      <c r="O20" s="20"/>
      <c r="P20" s="25"/>
      <c r="Q20" s="502">
        <v>18</v>
      </c>
      <c r="R20" s="599" t="str">
        <f>VLOOKUP(Q20,Ｔ!$A$3:$E$24,4,FALSE)</f>
        <v>大網中</v>
      </c>
      <c r="S20" s="498" t="str">
        <f>VLOOKUP(Q20,Ｔ!$A$3:$E$24,5,FALSE)</f>
        <v>（山武）</v>
      </c>
      <c r="T20" s="496"/>
    </row>
    <row r="21" spans="1:20" ht="12.75" customHeight="1" x14ac:dyDescent="0.15">
      <c r="A21" s="496"/>
      <c r="B21" s="599"/>
      <c r="C21" s="498"/>
      <c r="D21" s="502"/>
      <c r="E21" s="18"/>
      <c r="F21" s="19">
        <v>7</v>
      </c>
      <c r="G21" s="24"/>
      <c r="J21" s="17"/>
      <c r="K21" s="37"/>
      <c r="N21" s="26"/>
      <c r="O21" s="23">
        <v>11</v>
      </c>
      <c r="Q21" s="502"/>
      <c r="R21" s="599"/>
      <c r="S21" s="498"/>
      <c r="T21" s="496"/>
    </row>
    <row r="22" spans="1:20" ht="12.75" customHeight="1" x14ac:dyDescent="0.15">
      <c r="A22" s="496"/>
      <c r="B22" s="599" t="str">
        <f>VLOOKUP(D22,Ｔ!$A$3:$E$24,4,FALSE)</f>
        <v>辰巳台中</v>
      </c>
      <c r="C22" s="498" t="str">
        <f>VLOOKUP(D22,Ｔ!$A$3:$E$24,5,FALSE)</f>
        <v>（市原）</v>
      </c>
      <c r="D22" s="502">
        <v>9</v>
      </c>
      <c r="E22" s="27"/>
      <c r="F22" s="24"/>
      <c r="J22" s="499">
        <v>19</v>
      </c>
      <c r="K22" s="500"/>
      <c r="O22" s="25"/>
      <c r="P22" s="28"/>
      <c r="Q22" s="502">
        <v>19</v>
      </c>
      <c r="R22" s="599" t="str">
        <f>VLOOKUP(Q22,Ｔ!$A$3:$E$24,4,FALSE)</f>
        <v>蘇我中</v>
      </c>
      <c r="S22" s="498" t="str">
        <f>VLOOKUP(Q22,Ｔ!$A$3:$E$24,5,FALSE)</f>
        <v>（千葉）</v>
      </c>
      <c r="T22" s="496"/>
    </row>
    <row r="23" spans="1:20" ht="12.75" customHeight="1" x14ac:dyDescent="0.15">
      <c r="A23" s="496"/>
      <c r="B23" s="599"/>
      <c r="C23" s="498"/>
      <c r="D23" s="502"/>
      <c r="J23" s="38"/>
      <c r="K23" s="39"/>
      <c r="Q23" s="502"/>
      <c r="R23" s="599"/>
      <c r="S23" s="498"/>
      <c r="T23" s="496"/>
    </row>
    <row r="24" spans="1:20" ht="12.75" customHeight="1" x14ac:dyDescent="0.15">
      <c r="B24" s="180"/>
      <c r="C24" s="102"/>
      <c r="G24" s="501"/>
      <c r="H24" s="501"/>
      <c r="I24" s="501"/>
      <c r="J24" s="501"/>
      <c r="K24" s="501"/>
      <c r="L24" s="501"/>
      <c r="M24" s="501"/>
      <c r="N24" s="501"/>
      <c r="Q24" s="4"/>
      <c r="R24" s="180"/>
      <c r="S24" s="102"/>
    </row>
    <row r="25" spans="1:20" ht="11.25" customHeight="1" x14ac:dyDescent="0.15">
      <c r="Q25" s="4"/>
    </row>
    <row r="26" spans="1:20" ht="11.25" customHeight="1" x14ac:dyDescent="0.15">
      <c r="Q26" s="4"/>
    </row>
    <row r="27" spans="1:20" ht="15" customHeight="1" x14ac:dyDescent="0.15">
      <c r="E27" s="506" t="s">
        <v>2</v>
      </c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</row>
    <row r="28" spans="1:20" ht="12.75" customHeight="1" x14ac:dyDescent="0.15">
      <c r="A28" s="496"/>
      <c r="B28" s="599" t="str">
        <f>VLOOKUP(D28,Ｔ!$A$28:$E$60,4,FALSE)</f>
        <v>西武台千葉中</v>
      </c>
      <c r="C28" s="498" t="str">
        <f>VLOOKUP(D28,Ｔ!$A$28:$E$60,5,FALSE)</f>
        <v>（葛北）</v>
      </c>
      <c r="D28" s="502">
        <v>1</v>
      </c>
      <c r="Q28" s="502">
        <v>14</v>
      </c>
      <c r="R28" s="599" t="str">
        <f>VLOOKUP(Q28,Ｔ!$A$28:$E$60,4,FALSE)</f>
        <v>桜台中</v>
      </c>
      <c r="S28" s="498" t="str">
        <f>VLOOKUP(Q28,Ｔ!$A$28:$E$60,5,FALSE)</f>
        <v>（印旛）</v>
      </c>
      <c r="T28" s="496"/>
    </row>
    <row r="29" spans="1:20" ht="12.75" customHeight="1" x14ac:dyDescent="0.15">
      <c r="A29" s="496"/>
      <c r="B29" s="599"/>
      <c r="C29" s="498"/>
      <c r="D29" s="502"/>
      <c r="E29" s="18"/>
      <c r="F29" s="19"/>
      <c r="O29" s="20"/>
      <c r="P29" s="21"/>
      <c r="Q29" s="502"/>
      <c r="R29" s="599"/>
      <c r="S29" s="498"/>
      <c r="T29" s="496"/>
    </row>
    <row r="30" spans="1:20" ht="12.75" customHeight="1" x14ac:dyDescent="0.15">
      <c r="A30" s="496"/>
      <c r="B30" s="599" t="str">
        <f>VLOOKUP(D30,Ｔ!$A$28:$E$60,4,FALSE)</f>
        <v>辰巳台中</v>
      </c>
      <c r="C30" s="498" t="str">
        <f>VLOOKUP(D30,Ｔ!$A$28:$E$60,5,FALSE)</f>
        <v>（市原）</v>
      </c>
      <c r="D30" s="502">
        <v>2</v>
      </c>
      <c r="F30" s="22">
        <v>12</v>
      </c>
      <c r="G30" s="99"/>
      <c r="N30" s="100"/>
      <c r="O30" s="23">
        <v>16</v>
      </c>
      <c r="Q30" s="502">
        <v>15</v>
      </c>
      <c r="R30" s="599" t="str">
        <f>VLOOKUP(Q30,Ｔ!$A$28:$E$60,4,FALSE)</f>
        <v>田中中</v>
      </c>
      <c r="S30" s="498" t="str">
        <f>VLOOKUP(Q30,Ｔ!$A$28:$E$60,5,FALSE)</f>
        <v>（柏）</v>
      </c>
      <c r="T30" s="496"/>
    </row>
    <row r="31" spans="1:20" ht="12.75" customHeight="1" x14ac:dyDescent="0.15">
      <c r="A31" s="496"/>
      <c r="B31" s="599"/>
      <c r="C31" s="498"/>
      <c r="D31" s="502"/>
      <c r="E31" s="19">
        <v>1</v>
      </c>
      <c r="F31" s="24"/>
      <c r="G31" s="22"/>
      <c r="N31" s="23"/>
      <c r="O31" s="25"/>
      <c r="P31" s="20">
        <v>6</v>
      </c>
      <c r="Q31" s="502"/>
      <c r="R31" s="599"/>
      <c r="S31" s="498"/>
      <c r="T31" s="496"/>
    </row>
    <row r="32" spans="1:20" ht="12.75" customHeight="1" x14ac:dyDescent="0.15">
      <c r="A32" s="496"/>
      <c r="B32" s="599" t="str">
        <f>VLOOKUP(D32,Ｔ!$A$28:$E$60,4,FALSE)</f>
        <v>栗ヶ沢中</v>
      </c>
      <c r="C32" s="498" t="str">
        <f>VLOOKUP(D32,Ｔ!$A$28:$E$60,5,FALSE)</f>
        <v>（松戸）</v>
      </c>
      <c r="D32" s="502">
        <v>3</v>
      </c>
      <c r="E32" s="24"/>
      <c r="G32" s="22"/>
      <c r="N32" s="23"/>
      <c r="P32" s="25"/>
      <c r="Q32" s="502">
        <v>16</v>
      </c>
      <c r="R32" s="599" t="str">
        <f>VLOOKUP(Q32,Ｔ!$A$28:$E$60,4,FALSE)</f>
        <v>旭二中</v>
      </c>
      <c r="S32" s="498" t="str">
        <f>VLOOKUP(Q32,Ｔ!$A$28:$E$60,5,FALSE)</f>
        <v>（東総）</v>
      </c>
      <c r="T32" s="496"/>
    </row>
    <row r="33" spans="1:20" ht="12.75" customHeight="1" x14ac:dyDescent="0.15">
      <c r="A33" s="496"/>
      <c r="B33" s="599"/>
      <c r="C33" s="498"/>
      <c r="D33" s="502"/>
      <c r="G33" s="22">
        <v>20</v>
      </c>
      <c r="N33" s="23">
        <v>22</v>
      </c>
      <c r="Q33" s="502"/>
      <c r="R33" s="599"/>
      <c r="S33" s="498"/>
      <c r="T33" s="496"/>
    </row>
    <row r="34" spans="1:20" ht="12.75" customHeight="1" x14ac:dyDescent="0.15">
      <c r="A34" s="496"/>
      <c r="B34" s="599" t="str">
        <f>VLOOKUP(D34,Ｔ!$A$28:$E$60,4,FALSE)</f>
        <v>昭和学院中</v>
      </c>
      <c r="C34" s="498" t="str">
        <f>VLOOKUP(D34,Ｔ!$A$28:$E$60,5,FALSE)</f>
        <v>（市川浦安）</v>
      </c>
      <c r="D34" s="502">
        <v>4</v>
      </c>
      <c r="G34" s="22"/>
      <c r="H34" s="18"/>
      <c r="I34" s="19"/>
      <c r="L34" s="20"/>
      <c r="M34" s="21"/>
      <c r="N34" s="23"/>
      <c r="Q34" s="502">
        <v>17</v>
      </c>
      <c r="R34" s="599" t="str">
        <f>VLOOKUP(Q34,Ｔ!$A$28:$E$60,4,FALSE)</f>
        <v>大網中</v>
      </c>
      <c r="S34" s="498" t="str">
        <f>VLOOKUP(Q34,Ｔ!$A$28:$E$60,5,FALSE)</f>
        <v>（山武）</v>
      </c>
      <c r="T34" s="496"/>
    </row>
    <row r="35" spans="1:20" ht="12.75" customHeight="1" x14ac:dyDescent="0.15">
      <c r="A35" s="496"/>
      <c r="B35" s="599"/>
      <c r="C35" s="498"/>
      <c r="D35" s="502"/>
      <c r="E35" s="19">
        <v>2</v>
      </c>
      <c r="G35" s="22"/>
      <c r="I35" s="22"/>
      <c r="L35" s="23"/>
      <c r="N35" s="23"/>
      <c r="P35" s="20">
        <v>7</v>
      </c>
      <c r="Q35" s="502"/>
      <c r="R35" s="599"/>
      <c r="S35" s="498"/>
      <c r="T35" s="496"/>
    </row>
    <row r="36" spans="1:20" ht="12.75" customHeight="1" x14ac:dyDescent="0.15">
      <c r="A36" s="496"/>
      <c r="B36" s="599" t="str">
        <f>VLOOKUP(D36,Ｔ!$A$28:$E$60,4,FALSE)</f>
        <v>四街道北中</v>
      </c>
      <c r="C36" s="498" t="str">
        <f>VLOOKUP(D36,Ｔ!$A$28:$E$60,5,FALSE)</f>
        <v>（印旛）</v>
      </c>
      <c r="D36" s="502">
        <v>5</v>
      </c>
      <c r="E36" s="24"/>
      <c r="F36" s="19"/>
      <c r="G36" s="22"/>
      <c r="I36" s="22"/>
      <c r="L36" s="23"/>
      <c r="N36" s="23"/>
      <c r="O36" s="20"/>
      <c r="P36" s="25"/>
      <c r="Q36" s="502">
        <v>18</v>
      </c>
      <c r="R36" s="599" t="str">
        <f>VLOOKUP(Q36,Ｔ!$A$28:$E$60,4,FALSE)</f>
        <v>貝塚中</v>
      </c>
      <c r="S36" s="498" t="str">
        <f>VLOOKUP(Q36,Ｔ!$A$28:$E$60,5,FALSE)</f>
        <v>（千葉）</v>
      </c>
      <c r="T36" s="496"/>
    </row>
    <row r="37" spans="1:20" ht="12.75" customHeight="1" x14ac:dyDescent="0.15">
      <c r="A37" s="496"/>
      <c r="B37" s="599"/>
      <c r="C37" s="498"/>
      <c r="D37" s="502"/>
      <c r="F37" s="22">
        <v>13</v>
      </c>
      <c r="G37" s="24"/>
      <c r="I37" s="22"/>
      <c r="L37" s="23"/>
      <c r="N37" s="25"/>
      <c r="O37" s="23">
        <v>17</v>
      </c>
      <c r="Q37" s="502"/>
      <c r="R37" s="599"/>
      <c r="S37" s="498"/>
      <c r="T37" s="496"/>
    </row>
    <row r="38" spans="1:20" ht="12.75" customHeight="1" x14ac:dyDescent="0.15">
      <c r="A38" s="496"/>
      <c r="B38" s="599" t="str">
        <f>VLOOKUP(D38,Ｔ!$A$28:$E$60,4,FALSE)</f>
        <v>大穴中</v>
      </c>
      <c r="C38" s="498" t="str">
        <f>VLOOKUP(D38,Ｔ!$A$28:$E$60,5,FALSE)</f>
        <v>（船橋）</v>
      </c>
      <c r="D38" s="502">
        <v>6</v>
      </c>
      <c r="F38" s="22"/>
      <c r="I38" s="22"/>
      <c r="L38" s="23"/>
      <c r="O38" s="23"/>
      <c r="Q38" s="502">
        <v>19</v>
      </c>
      <c r="R38" s="599" t="str">
        <f>VLOOKUP(Q38,Ｔ!$A$28:$E$60,4,FALSE)</f>
        <v>常盤平中</v>
      </c>
      <c r="S38" s="498" t="str">
        <f>VLOOKUP(Q38,Ｔ!$A$28:$E$60,5,FALSE)</f>
        <v>（松戸）</v>
      </c>
      <c r="T38" s="496"/>
    </row>
    <row r="39" spans="1:20" ht="12.75" customHeight="1" x14ac:dyDescent="0.15">
      <c r="A39" s="496"/>
      <c r="B39" s="599"/>
      <c r="C39" s="498"/>
      <c r="D39" s="502"/>
      <c r="E39" s="19">
        <v>3</v>
      </c>
      <c r="F39" s="24"/>
      <c r="I39" s="22"/>
      <c r="L39" s="23"/>
      <c r="O39" s="25"/>
      <c r="P39" s="20">
        <v>8</v>
      </c>
      <c r="Q39" s="502"/>
      <c r="R39" s="599"/>
      <c r="S39" s="498"/>
      <c r="T39" s="496"/>
    </row>
    <row r="40" spans="1:20" ht="12.75" customHeight="1" x14ac:dyDescent="0.15">
      <c r="A40" s="496"/>
      <c r="B40" s="599" t="str">
        <f>VLOOKUP(D40,Ｔ!$A$28:$E$60,4,FALSE)</f>
        <v>有吉中</v>
      </c>
      <c r="C40" s="498" t="str">
        <f>VLOOKUP(D40,Ｔ!$A$28:$E$60,5,FALSE)</f>
        <v>（千葉）</v>
      </c>
      <c r="D40" s="502">
        <v>7</v>
      </c>
      <c r="E40" s="24"/>
      <c r="I40" s="22"/>
      <c r="J40" s="603"/>
      <c r="K40" s="605"/>
      <c r="L40" s="23"/>
      <c r="P40" s="25"/>
      <c r="Q40" s="502">
        <v>20</v>
      </c>
      <c r="R40" s="599" t="str">
        <f>VLOOKUP(Q40,Ｔ!$A$28:$E$60,4,FALSE)</f>
        <v>高谷中</v>
      </c>
      <c r="S40" s="498" t="str">
        <f>VLOOKUP(Q40,Ｔ!$A$28:$E$60,5,FALSE)</f>
        <v>（市川浦安）</v>
      </c>
      <c r="T40" s="496"/>
    </row>
    <row r="41" spans="1:20" ht="12.75" customHeight="1" x14ac:dyDescent="0.15">
      <c r="A41" s="496"/>
      <c r="B41" s="599"/>
      <c r="C41" s="498"/>
      <c r="D41" s="502"/>
      <c r="H41" s="29"/>
      <c r="I41" s="30">
        <v>24</v>
      </c>
      <c r="J41" s="604"/>
      <c r="K41" s="606"/>
      <c r="L41" s="31">
        <v>25</v>
      </c>
      <c r="M41" s="32"/>
      <c r="Q41" s="502"/>
      <c r="R41" s="599"/>
      <c r="S41" s="498"/>
      <c r="T41" s="496"/>
    </row>
    <row r="42" spans="1:20" ht="12.75" customHeight="1" x14ac:dyDescent="0.15">
      <c r="A42" s="496"/>
      <c r="B42" s="599"/>
      <c r="C42" s="498"/>
      <c r="D42" s="502"/>
      <c r="H42" s="33"/>
      <c r="I42" s="34"/>
      <c r="J42" s="504">
        <v>26</v>
      </c>
      <c r="K42" s="507"/>
      <c r="L42" s="35"/>
      <c r="M42" s="36"/>
      <c r="Q42" s="502">
        <v>21</v>
      </c>
      <c r="R42" s="599" t="str">
        <f>VLOOKUP(Q42,Ｔ!$A$28:$E$60,4,FALSE)</f>
        <v>轟町中</v>
      </c>
      <c r="S42" s="498" t="str">
        <f>VLOOKUP(Q42,Ｔ!$A$28:$E$60,5,FALSE)</f>
        <v>（千葉）</v>
      </c>
      <c r="T42" s="496"/>
    </row>
    <row r="43" spans="1:20" ht="12.75" customHeight="1" x14ac:dyDescent="0.15">
      <c r="A43" s="496"/>
      <c r="B43" s="599"/>
      <c r="C43" s="498"/>
      <c r="D43" s="502"/>
      <c r="I43" s="22"/>
      <c r="J43" s="40"/>
      <c r="K43" s="40"/>
      <c r="L43" s="23"/>
      <c r="P43" s="20">
        <v>9</v>
      </c>
      <c r="Q43" s="502"/>
      <c r="R43" s="599"/>
      <c r="S43" s="498"/>
      <c r="T43" s="496"/>
    </row>
    <row r="44" spans="1:20" ht="12.75" customHeight="1" x14ac:dyDescent="0.15">
      <c r="A44" s="496"/>
      <c r="B44" s="599" t="str">
        <f>VLOOKUP(D44,Ｔ!$A$28:$E$60,4,FALSE)</f>
        <v>南山中</v>
      </c>
      <c r="C44" s="498" t="str">
        <f>VLOOKUP(D44,Ｔ!$A$28:$E$60,5,FALSE)</f>
        <v>（印旛）</v>
      </c>
      <c r="D44" s="502">
        <v>8</v>
      </c>
      <c r="I44" s="22"/>
      <c r="J44" s="40"/>
      <c r="K44" s="40"/>
      <c r="L44" s="23"/>
      <c r="O44" s="20"/>
      <c r="P44" s="25"/>
      <c r="Q44" s="502">
        <v>22</v>
      </c>
      <c r="R44" s="599" t="str">
        <f>VLOOKUP(Q44,Ｔ!$A$28:$E$60,4,FALSE)</f>
        <v>周西南中</v>
      </c>
      <c r="S44" s="498" t="str">
        <f>VLOOKUP(Q44,Ｔ!$A$28:$E$60,5,FALSE)</f>
        <v>（君津）</v>
      </c>
      <c r="T44" s="496"/>
    </row>
    <row r="45" spans="1:20" ht="12.75" customHeight="1" x14ac:dyDescent="0.15">
      <c r="A45" s="496"/>
      <c r="B45" s="599"/>
      <c r="C45" s="498"/>
      <c r="D45" s="502"/>
      <c r="E45" s="18"/>
      <c r="F45" s="19"/>
      <c r="G45" s="37"/>
      <c r="I45" s="22"/>
      <c r="J45" s="17"/>
      <c r="K45" s="14"/>
      <c r="L45" s="23"/>
      <c r="O45" s="23">
        <v>18</v>
      </c>
      <c r="Q45" s="502"/>
      <c r="R45" s="599"/>
      <c r="S45" s="498"/>
      <c r="T45" s="496"/>
    </row>
    <row r="46" spans="1:20" ht="12.75" customHeight="1" x14ac:dyDescent="0.15">
      <c r="A46" s="496"/>
      <c r="B46" s="599" t="str">
        <f>VLOOKUP(D46,Ｔ!$A$28:$E$60,4,FALSE)</f>
        <v>金ヶ作中</v>
      </c>
      <c r="C46" s="498" t="str">
        <f>VLOOKUP(D46,Ｔ!$A$28:$E$60,5,FALSE)</f>
        <v>（松戸）</v>
      </c>
      <c r="D46" s="502">
        <v>9</v>
      </c>
      <c r="F46" s="22">
        <v>14</v>
      </c>
      <c r="G46" s="99"/>
      <c r="I46" s="22"/>
      <c r="J46" s="17"/>
      <c r="K46" s="14"/>
      <c r="L46" s="23"/>
      <c r="N46" s="20"/>
      <c r="O46" s="23"/>
      <c r="Q46" s="502">
        <v>23</v>
      </c>
      <c r="R46" s="599" t="str">
        <f>VLOOKUP(Q46,Ｔ!$A$28:$E$60,4,FALSE)</f>
        <v>流山南部中</v>
      </c>
      <c r="S46" s="498" t="str">
        <f>VLOOKUP(Q46,Ｔ!$A$28:$E$60,5,FALSE)</f>
        <v>（葛北）</v>
      </c>
      <c r="T46" s="496"/>
    </row>
    <row r="47" spans="1:20" ht="12.75" customHeight="1" x14ac:dyDescent="0.15">
      <c r="A47" s="496"/>
      <c r="B47" s="599"/>
      <c r="C47" s="498"/>
      <c r="D47" s="502"/>
      <c r="E47" s="19">
        <v>4</v>
      </c>
      <c r="F47" s="24"/>
      <c r="G47" s="120"/>
      <c r="I47" s="22"/>
      <c r="J47" s="17"/>
      <c r="K47" s="14"/>
      <c r="L47" s="23"/>
      <c r="N47" s="23"/>
      <c r="O47" s="25"/>
      <c r="P47" s="20">
        <v>10</v>
      </c>
      <c r="Q47" s="502"/>
      <c r="R47" s="599"/>
      <c r="S47" s="498"/>
      <c r="T47" s="496"/>
    </row>
    <row r="48" spans="1:20" ht="12.75" customHeight="1" x14ac:dyDescent="0.15">
      <c r="A48" s="496"/>
      <c r="B48" s="599" t="str">
        <f>VLOOKUP(D48,Ｔ!$A$28:$E$60,4,FALSE)</f>
        <v>天羽中</v>
      </c>
      <c r="C48" s="498" t="str">
        <f>VLOOKUP(D48,Ｔ!$A$28:$E$60,5,FALSE)</f>
        <v>（君津）</v>
      </c>
      <c r="D48" s="502">
        <v>10</v>
      </c>
      <c r="E48" s="24"/>
      <c r="G48" s="22"/>
      <c r="H48" s="121"/>
      <c r="I48" s="22"/>
      <c r="J48" s="17"/>
      <c r="K48" s="14"/>
      <c r="L48" s="23"/>
      <c r="N48" s="23"/>
      <c r="P48" s="25"/>
      <c r="Q48" s="502">
        <v>24</v>
      </c>
      <c r="R48" s="599" t="str">
        <f>VLOOKUP(Q48,Ｔ!$A$28:$E$60,4,FALSE)</f>
        <v>茂原南中</v>
      </c>
      <c r="S48" s="498" t="str">
        <f>VLOOKUP(Q48,Ｔ!$A$28:$E$60,5,FALSE)</f>
        <v>（長生）</v>
      </c>
      <c r="T48" s="496"/>
    </row>
    <row r="49" spans="1:20" ht="12.75" customHeight="1" x14ac:dyDescent="0.15">
      <c r="A49" s="496"/>
      <c r="B49" s="599"/>
      <c r="C49" s="498"/>
      <c r="D49" s="502"/>
      <c r="G49" s="22">
        <v>21</v>
      </c>
      <c r="H49" s="37"/>
      <c r="I49" s="24"/>
      <c r="J49" s="17"/>
      <c r="K49" s="14"/>
      <c r="L49" s="25"/>
      <c r="M49" s="28"/>
      <c r="N49" s="23">
        <v>23</v>
      </c>
      <c r="Q49" s="502"/>
      <c r="R49" s="599"/>
      <c r="S49" s="498"/>
      <c r="T49" s="496"/>
    </row>
    <row r="50" spans="1:20" ht="12.75" customHeight="1" x14ac:dyDescent="0.15">
      <c r="A50" s="496"/>
      <c r="B50" s="599" t="str">
        <f>VLOOKUP(D50,Ｔ!$A$28:$E$60,4,FALSE)</f>
        <v>蘇我中</v>
      </c>
      <c r="C50" s="498" t="str">
        <f>VLOOKUP(D50,Ｔ!$A$28:$E$60,5,FALSE)</f>
        <v>（千葉）</v>
      </c>
      <c r="D50" s="502">
        <v>11</v>
      </c>
      <c r="G50" s="22"/>
      <c r="J50" s="17"/>
      <c r="K50" s="14"/>
      <c r="N50" s="23"/>
      <c r="Q50" s="502">
        <v>25</v>
      </c>
      <c r="R50" s="599" t="str">
        <f>VLOOKUP(Q50,Ｔ!$A$28:$E$60,4,FALSE)</f>
        <v>中原中</v>
      </c>
      <c r="S50" s="498" t="str">
        <f>VLOOKUP(Q50,Ｔ!$A$28:$E$60,5,FALSE)</f>
        <v>（柏）</v>
      </c>
      <c r="T50" s="496"/>
    </row>
    <row r="51" spans="1:20" ht="12.75" customHeight="1" x14ac:dyDescent="0.15">
      <c r="A51" s="496"/>
      <c r="B51" s="599"/>
      <c r="C51" s="498"/>
      <c r="D51" s="502"/>
      <c r="E51" s="19">
        <v>5</v>
      </c>
      <c r="G51" s="22"/>
      <c r="J51" s="17"/>
      <c r="K51" s="14"/>
      <c r="N51" s="23"/>
      <c r="P51" s="20">
        <v>11</v>
      </c>
      <c r="Q51" s="502"/>
      <c r="R51" s="599"/>
      <c r="S51" s="498"/>
      <c r="T51" s="496"/>
    </row>
    <row r="52" spans="1:20" ht="12.75" customHeight="1" x14ac:dyDescent="0.15">
      <c r="A52" s="496"/>
      <c r="B52" s="599" t="str">
        <f>VLOOKUP(D52,Ｔ!$A$28:$E$60,4,FALSE)</f>
        <v>鎌ヶ谷四中</v>
      </c>
      <c r="C52" s="498" t="str">
        <f>VLOOKUP(D52,Ｔ!$A$28:$E$60,5,FALSE)</f>
        <v>（葛南）</v>
      </c>
      <c r="D52" s="502">
        <v>12</v>
      </c>
      <c r="E52" s="24"/>
      <c r="F52" s="99"/>
      <c r="G52" s="22"/>
      <c r="J52" s="144" t="s">
        <v>79</v>
      </c>
      <c r="K52" s="14"/>
      <c r="N52" s="23"/>
      <c r="O52" s="20"/>
      <c r="P52" s="25"/>
      <c r="Q52" s="502">
        <v>26</v>
      </c>
      <c r="R52" s="599" t="str">
        <f>VLOOKUP(Q52,Ｔ!$A$28:$E$60,4,FALSE)</f>
        <v>南行徳中</v>
      </c>
      <c r="S52" s="498" t="str">
        <f>VLOOKUP(Q52,Ｔ!$A$28:$E$60,5,FALSE)</f>
        <v>（市川浦安）</v>
      </c>
      <c r="T52" s="496"/>
    </row>
    <row r="53" spans="1:20" ht="12.75" customHeight="1" x14ac:dyDescent="0.15">
      <c r="A53" s="496"/>
      <c r="B53" s="599"/>
      <c r="C53" s="498"/>
      <c r="D53" s="502"/>
      <c r="E53" s="18"/>
      <c r="F53" s="22">
        <v>15</v>
      </c>
      <c r="G53" s="111"/>
      <c r="J53" s="119"/>
      <c r="K53" s="14"/>
      <c r="N53" s="26"/>
      <c r="O53" s="23">
        <v>19</v>
      </c>
      <c r="Q53" s="502"/>
      <c r="R53" s="599"/>
      <c r="S53" s="498"/>
      <c r="T53" s="496"/>
    </row>
    <row r="54" spans="1:20" ht="12.75" customHeight="1" x14ac:dyDescent="0.15">
      <c r="A54" s="496"/>
      <c r="B54" s="599" t="str">
        <f>VLOOKUP(D54,Ｔ!$A$28:$E$60,4,FALSE)</f>
        <v>大津ケ丘中</v>
      </c>
      <c r="C54" s="498" t="str">
        <f>VLOOKUP(D54,Ｔ!$A$28:$E$60,5,FALSE)</f>
        <v>（柏）</v>
      </c>
      <c r="D54" s="502">
        <v>13</v>
      </c>
      <c r="E54" s="27"/>
      <c r="F54" s="24"/>
      <c r="G54" s="1"/>
      <c r="J54" s="499">
        <v>27</v>
      </c>
      <c r="K54" s="500"/>
      <c r="O54" s="25"/>
      <c r="P54" s="28"/>
      <c r="Q54" s="502">
        <v>27</v>
      </c>
      <c r="R54" s="599" t="str">
        <f>VLOOKUP(Q54,Ｔ!$A$28:$E$60,4,FALSE)</f>
        <v>松戸四中</v>
      </c>
      <c r="S54" s="498" t="str">
        <f>VLOOKUP(Q54,Ｔ!$A$28:$E$60,5,FALSE)</f>
        <v>（松戸）</v>
      </c>
      <c r="T54" s="496"/>
    </row>
    <row r="55" spans="1:20" ht="12.75" customHeight="1" x14ac:dyDescent="0.15">
      <c r="A55" s="496"/>
      <c r="B55" s="599"/>
      <c r="C55" s="498"/>
      <c r="D55" s="502"/>
      <c r="J55" s="38"/>
      <c r="K55" s="39"/>
      <c r="Q55" s="502"/>
      <c r="R55" s="599"/>
      <c r="S55" s="498"/>
      <c r="T55" s="496"/>
    </row>
    <row r="56" spans="1:20" ht="12.75" customHeight="1" x14ac:dyDescent="0.15">
      <c r="G56" s="501"/>
      <c r="H56" s="501"/>
      <c r="I56" s="501"/>
      <c r="J56" s="501"/>
      <c r="K56" s="501"/>
      <c r="L56" s="501"/>
      <c r="M56" s="501"/>
      <c r="N56" s="501"/>
    </row>
    <row r="57" spans="1:20" ht="13.5" customHeight="1" x14ac:dyDescent="0.15">
      <c r="E57" s="506" t="s">
        <v>7</v>
      </c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</row>
    <row r="58" spans="1:20" ht="11.25" customHeight="1" x14ac:dyDescent="0.15">
      <c r="A58" s="496"/>
      <c r="B58" s="599" t="str">
        <f>VLOOKUP(D58,Ｓ!$A$3:$E$29,4,FALSE)</f>
        <v>吉田　昇永</v>
      </c>
      <c r="C58" s="498" t="str">
        <f>VLOOKUP(D58,Ｓ!$A$3:$E$29,5,FALSE)</f>
        <v>（周西）</v>
      </c>
      <c r="D58" s="502">
        <v>1</v>
      </c>
      <c r="Q58" s="502">
        <v>14</v>
      </c>
      <c r="R58" s="599" t="str">
        <f>VLOOKUP(Q58,Ｓ!$A$3:$E$29,4,FALSE)</f>
        <v>菅原　彩人</v>
      </c>
      <c r="S58" s="498" t="str">
        <f>VLOOKUP(Q58,Ｓ!$A$3:$E$29,5,FALSE)</f>
        <v>（松戸四）</v>
      </c>
      <c r="T58" s="496"/>
    </row>
    <row r="59" spans="1:20" ht="11.25" customHeight="1" x14ac:dyDescent="0.15">
      <c r="A59" s="496"/>
      <c r="B59" s="599"/>
      <c r="C59" s="498"/>
      <c r="D59" s="502"/>
      <c r="E59" s="18"/>
      <c r="F59" s="19"/>
      <c r="O59" s="20"/>
      <c r="P59" s="21"/>
      <c r="Q59" s="502"/>
      <c r="R59" s="599"/>
      <c r="S59" s="498"/>
      <c r="T59" s="496"/>
    </row>
    <row r="60" spans="1:20" ht="11.25" customHeight="1" x14ac:dyDescent="0.15">
      <c r="A60" s="496"/>
      <c r="B60" s="599" t="str">
        <f>VLOOKUP(D60,Ｓ!$A$3:$E$29,4,FALSE)</f>
        <v>村上　和紀</v>
      </c>
      <c r="C60" s="498" t="str">
        <f>VLOOKUP(D60,Ｓ!$A$3:$E$29,5,FALSE)</f>
        <v>（村上）</v>
      </c>
      <c r="D60" s="502">
        <v>2</v>
      </c>
      <c r="F60" s="22">
        <v>11</v>
      </c>
      <c r="G60" s="19"/>
      <c r="N60" s="20"/>
      <c r="O60" s="23">
        <v>15</v>
      </c>
      <c r="Q60" s="502">
        <v>15</v>
      </c>
      <c r="R60" s="599" t="str">
        <f>VLOOKUP(Q60,Ｓ!$A$3:$E$29,4,FALSE)</f>
        <v>宮本　瑞祈</v>
      </c>
      <c r="S60" s="498" t="str">
        <f>VLOOKUP(Q60,Ｓ!$A$3:$E$29,5,FALSE)</f>
        <v>（八日市場一）</v>
      </c>
      <c r="T60" s="496"/>
    </row>
    <row r="61" spans="1:20" ht="11.25" customHeight="1" x14ac:dyDescent="0.15">
      <c r="A61" s="496"/>
      <c r="B61" s="599"/>
      <c r="C61" s="498"/>
      <c r="D61" s="502"/>
      <c r="E61" s="19">
        <v>1</v>
      </c>
      <c r="F61" s="24"/>
      <c r="G61" s="22"/>
      <c r="N61" s="23"/>
      <c r="O61" s="25"/>
      <c r="P61" s="20">
        <v>6</v>
      </c>
      <c r="Q61" s="502"/>
      <c r="R61" s="599"/>
      <c r="S61" s="498"/>
      <c r="T61" s="496"/>
    </row>
    <row r="62" spans="1:20" ht="11.25" customHeight="1" x14ac:dyDescent="0.15">
      <c r="A62" s="496"/>
      <c r="B62" s="599" t="str">
        <f>VLOOKUP(D62,Ｓ!$A$3:$E$29,4,FALSE)</f>
        <v>志鎌　雅也</v>
      </c>
      <c r="C62" s="498" t="str">
        <f>VLOOKUP(D62,Ｓ!$A$3:$E$29,5,FALSE)</f>
        <v>（四街道北）</v>
      </c>
      <c r="D62" s="502">
        <v>3</v>
      </c>
      <c r="E62" s="24"/>
      <c r="G62" s="22"/>
      <c r="N62" s="23"/>
      <c r="P62" s="25"/>
      <c r="Q62" s="502">
        <v>16</v>
      </c>
      <c r="R62" s="599" t="str">
        <f>VLOOKUP(Q62,Ｓ!$A$3:$E$29,4,FALSE)</f>
        <v>馬場　大地</v>
      </c>
      <c r="S62" s="498" t="str">
        <f>VLOOKUP(Q62,Ｓ!$A$3:$E$29,5,FALSE)</f>
        <v>（八木が谷）</v>
      </c>
      <c r="T62" s="496"/>
    </row>
    <row r="63" spans="1:20" ht="11.25" customHeight="1" x14ac:dyDescent="0.15">
      <c r="A63" s="496"/>
      <c r="B63" s="599"/>
      <c r="C63" s="498"/>
      <c r="D63" s="502"/>
      <c r="G63" s="22">
        <v>19</v>
      </c>
      <c r="N63" s="23">
        <v>21</v>
      </c>
      <c r="Q63" s="502"/>
      <c r="R63" s="599"/>
      <c r="S63" s="498"/>
      <c r="T63" s="496"/>
    </row>
    <row r="64" spans="1:20" ht="11.25" customHeight="1" x14ac:dyDescent="0.15">
      <c r="A64" s="496"/>
      <c r="B64" s="599" t="str">
        <f>VLOOKUP(D64,Ｓ!$A$3:$E$29,4,FALSE)</f>
        <v>山田　遼太</v>
      </c>
      <c r="C64" s="498" t="str">
        <f>VLOOKUP(D64,Ｓ!$A$3:$E$29,5,FALSE)</f>
        <v>（貝塚）</v>
      </c>
      <c r="D64" s="502">
        <v>4</v>
      </c>
      <c r="G64" s="22"/>
      <c r="H64" s="18"/>
      <c r="I64" s="19"/>
      <c r="L64" s="20"/>
      <c r="M64" s="21"/>
      <c r="N64" s="23"/>
      <c r="Q64" s="502">
        <v>17</v>
      </c>
      <c r="R64" s="599" t="str">
        <f>VLOOKUP(Q64,Ｓ!$A$3:$E$29,4,FALSE)</f>
        <v>迫上　　凌</v>
      </c>
      <c r="S64" s="498" t="str">
        <f>VLOOKUP(Q64,Ｓ!$A$3:$E$29,5,FALSE)</f>
        <v>（桜台）</v>
      </c>
      <c r="T64" s="496"/>
    </row>
    <row r="65" spans="1:22" ht="11.25" customHeight="1" x14ac:dyDescent="0.15">
      <c r="A65" s="496"/>
      <c r="B65" s="599"/>
      <c r="C65" s="498"/>
      <c r="D65" s="502"/>
      <c r="E65" s="19">
        <v>2</v>
      </c>
      <c r="G65" s="22"/>
      <c r="I65" s="22"/>
      <c r="L65" s="23"/>
      <c r="N65" s="23"/>
      <c r="P65" s="20">
        <v>7</v>
      </c>
      <c r="Q65" s="502"/>
      <c r="R65" s="599"/>
      <c r="S65" s="498"/>
      <c r="T65" s="496"/>
    </row>
    <row r="66" spans="1:22" ht="11.25" customHeight="1" x14ac:dyDescent="0.15">
      <c r="A66" s="496"/>
      <c r="B66" s="599" t="str">
        <f>VLOOKUP(D66,Ｓ!$A$3:$E$29,4,FALSE)</f>
        <v>大山　貴幸</v>
      </c>
      <c r="C66" s="498" t="str">
        <f>VLOOKUP(D66,Ｓ!$A$3:$E$29,5,FALSE)</f>
        <v>（松戸六）</v>
      </c>
      <c r="D66" s="502">
        <v>5</v>
      </c>
      <c r="E66" s="24"/>
      <c r="F66" s="19"/>
      <c r="G66" s="22"/>
      <c r="I66" s="22"/>
      <c r="L66" s="23"/>
      <c r="N66" s="23"/>
      <c r="O66" s="20"/>
      <c r="P66" s="25"/>
      <c r="Q66" s="502">
        <v>18</v>
      </c>
      <c r="R66" s="599" t="str">
        <f>VLOOKUP(Q66,Ｓ!$A$3:$E$29,4,FALSE)</f>
        <v>安藤　優真</v>
      </c>
      <c r="S66" s="498" t="str">
        <f>VLOOKUP(Q66,Ｓ!$A$3:$E$29,5,FALSE)</f>
        <v>（富津）</v>
      </c>
      <c r="T66" s="496"/>
    </row>
    <row r="67" spans="1:22" ht="11.25" customHeight="1" x14ac:dyDescent="0.15">
      <c r="A67" s="496"/>
      <c r="B67" s="599"/>
      <c r="C67" s="498"/>
      <c r="D67" s="502"/>
      <c r="F67" s="22">
        <v>12</v>
      </c>
      <c r="G67" s="24"/>
      <c r="I67" s="22"/>
      <c r="L67" s="23"/>
      <c r="N67" s="26"/>
      <c r="O67" s="23">
        <v>16</v>
      </c>
      <c r="Q67" s="502"/>
      <c r="R67" s="599"/>
      <c r="S67" s="498"/>
      <c r="T67" s="496"/>
    </row>
    <row r="68" spans="1:22" ht="11.25" customHeight="1" x14ac:dyDescent="0.15">
      <c r="A68" s="496"/>
      <c r="B68" s="599" t="str">
        <f>VLOOKUP(D68,Ｓ!$A$3:$E$29,4,FALSE)</f>
        <v>ｴｾﾞｷｴﾙFﾏｲﾅｷｰ</v>
      </c>
      <c r="C68" s="498" t="str">
        <f>VLOOKUP(D68,Ｓ!$A$3:$E$29,5,FALSE)</f>
        <v>（白山）</v>
      </c>
      <c r="D68" s="502">
        <v>6</v>
      </c>
      <c r="E68" s="27"/>
      <c r="F68" s="22"/>
      <c r="I68" s="22"/>
      <c r="J68" s="41"/>
      <c r="K68" s="42"/>
      <c r="L68" s="23"/>
      <c r="O68" s="25"/>
      <c r="P68" s="28"/>
      <c r="Q68" s="502">
        <v>19</v>
      </c>
      <c r="R68" s="599" t="str">
        <f>VLOOKUP(Q68,Ｓ!$A$3:$E$29,4,FALSE)</f>
        <v>松永　地洋</v>
      </c>
      <c r="S68" s="498" t="str">
        <f>VLOOKUP(Q68,Ｓ!$A$3:$E$29,5,FALSE)</f>
        <v>（打瀬）</v>
      </c>
      <c r="T68" s="496"/>
      <c r="V68" s="6"/>
    </row>
    <row r="69" spans="1:22" ht="11.25" customHeight="1" x14ac:dyDescent="0.15">
      <c r="A69" s="496"/>
      <c r="B69" s="599"/>
      <c r="C69" s="498"/>
      <c r="D69" s="502"/>
      <c r="E69" s="19">
        <v>3</v>
      </c>
      <c r="F69" s="111"/>
      <c r="H69" s="29"/>
      <c r="I69" s="30"/>
      <c r="J69" s="437"/>
      <c r="K69" s="437"/>
      <c r="L69" s="31"/>
      <c r="M69" s="32"/>
      <c r="Q69" s="502"/>
      <c r="R69" s="599"/>
      <c r="S69" s="498"/>
      <c r="T69" s="496"/>
    </row>
    <row r="70" spans="1:22" ht="11.25" customHeight="1" x14ac:dyDescent="0.15">
      <c r="A70" s="496"/>
      <c r="B70" s="599" t="str">
        <f>VLOOKUP(D70,Ｓ!$A$3:$E$29,4,FALSE)</f>
        <v>小峰　海人</v>
      </c>
      <c r="C70" s="498" t="str">
        <f>VLOOKUP(D70,Ｓ!$A$3:$E$29,5,FALSE)</f>
        <v>（海神）</v>
      </c>
      <c r="D70" s="502">
        <v>7</v>
      </c>
      <c r="E70" s="24"/>
      <c r="H70" s="29"/>
      <c r="I70" s="30">
        <v>23</v>
      </c>
      <c r="J70" s="438"/>
      <c r="K70" s="438"/>
      <c r="L70" s="31">
        <v>24</v>
      </c>
      <c r="M70" s="32"/>
      <c r="Q70" s="502">
        <v>20</v>
      </c>
      <c r="R70" s="599" t="str">
        <f>VLOOKUP(Q70,Ｓ!$A$3:$E$29,4,FALSE)</f>
        <v>今関　幹晟</v>
      </c>
      <c r="S70" s="498" t="str">
        <f>VLOOKUP(Q70,Ｓ!$A$3:$E$29,5,FALSE)</f>
        <v>（冨士見）</v>
      </c>
      <c r="T70" s="496"/>
    </row>
    <row r="71" spans="1:22" ht="11.25" customHeight="1" x14ac:dyDescent="0.15">
      <c r="A71" s="496"/>
      <c r="B71" s="599"/>
      <c r="C71" s="498"/>
      <c r="D71" s="502"/>
      <c r="H71" s="29"/>
      <c r="I71" s="34"/>
      <c r="J71" s="499">
        <v>25</v>
      </c>
      <c r="K71" s="500"/>
      <c r="L71" s="35"/>
      <c r="M71" s="32"/>
      <c r="N71" s="44"/>
      <c r="P71" s="20">
        <v>8</v>
      </c>
      <c r="Q71" s="502"/>
      <c r="R71" s="599"/>
      <c r="S71" s="498"/>
      <c r="T71" s="496"/>
    </row>
    <row r="72" spans="1:22" ht="11.25" customHeight="1" x14ac:dyDescent="0.15">
      <c r="A72" s="496"/>
      <c r="B72" s="599" t="str">
        <f>VLOOKUP(D72,Ｓ!$A$3:$E$29,4,FALSE)</f>
        <v>小林　勇介</v>
      </c>
      <c r="C72" s="498" t="str">
        <f>VLOOKUP(D72,Ｓ!$A$3:$E$29,5,FALSE)</f>
        <v>（蘇我）</v>
      </c>
      <c r="D72" s="502">
        <v>8</v>
      </c>
      <c r="H72" s="33"/>
      <c r="I72" s="22"/>
      <c r="J72" s="17"/>
      <c r="K72" s="14"/>
      <c r="L72" s="23"/>
      <c r="M72" s="36"/>
      <c r="N72" s="44"/>
      <c r="O72" s="100"/>
      <c r="P72" s="25"/>
      <c r="Q72" s="502">
        <v>21</v>
      </c>
      <c r="R72" s="599" t="str">
        <f>VLOOKUP(Q72,Ｓ!$A$3:$E$29,4,FALSE)</f>
        <v>須藤　勇二</v>
      </c>
      <c r="S72" s="498" t="str">
        <f>VLOOKUP(Q72,Ｓ!$A$3:$E$29,5,FALSE)</f>
        <v>（松戸六）</v>
      </c>
      <c r="T72" s="496"/>
    </row>
    <row r="73" spans="1:22" ht="11.25" customHeight="1" x14ac:dyDescent="0.15">
      <c r="A73" s="496"/>
      <c r="B73" s="599"/>
      <c r="C73" s="498"/>
      <c r="D73" s="502"/>
      <c r="E73" s="18"/>
      <c r="F73" s="19"/>
      <c r="I73" s="22"/>
      <c r="J73" s="17"/>
      <c r="K73" s="14"/>
      <c r="L73" s="23"/>
      <c r="O73" s="23">
        <v>17</v>
      </c>
      <c r="P73" s="21"/>
      <c r="Q73" s="502"/>
      <c r="R73" s="599"/>
      <c r="S73" s="498"/>
      <c r="T73" s="496"/>
    </row>
    <row r="74" spans="1:22" ht="11.25" customHeight="1" x14ac:dyDescent="0.15">
      <c r="A74" s="496"/>
      <c r="B74" s="599" t="str">
        <f>VLOOKUP(D74,Ｓ!$A$3:$E$29,4,FALSE)</f>
        <v>内田　恒徳</v>
      </c>
      <c r="C74" s="498" t="str">
        <f>VLOOKUP(D74,Ｓ!$A$3:$E$29,5,FALSE)</f>
        <v>（大網）</v>
      </c>
      <c r="D74" s="502">
        <v>9</v>
      </c>
      <c r="F74" s="22">
        <v>13</v>
      </c>
      <c r="G74" s="19"/>
      <c r="I74" s="22"/>
      <c r="J74" s="17"/>
      <c r="K74" s="14"/>
      <c r="L74" s="23"/>
      <c r="N74" s="20"/>
      <c r="O74" s="23"/>
      <c r="P74" s="28"/>
      <c r="Q74" s="502">
        <v>22</v>
      </c>
      <c r="R74" s="599" t="str">
        <f>VLOOKUP(Q74,Ｓ!$A$3:$E$29,4,FALSE)</f>
        <v>風間　康汰</v>
      </c>
      <c r="S74" s="498" t="str">
        <f>VLOOKUP(Q74,Ｓ!$A$3:$E$29,5,FALSE)</f>
        <v>（辰巳台）</v>
      </c>
      <c r="T74" s="496"/>
    </row>
    <row r="75" spans="1:22" ht="11.25" customHeight="1" x14ac:dyDescent="0.15">
      <c r="A75" s="496"/>
      <c r="B75" s="599"/>
      <c r="C75" s="498"/>
      <c r="D75" s="502"/>
      <c r="E75" s="19">
        <v>4</v>
      </c>
      <c r="F75" s="24"/>
      <c r="G75" s="22"/>
      <c r="I75" s="22"/>
      <c r="J75" s="17"/>
      <c r="K75" s="14"/>
      <c r="L75" s="23"/>
      <c r="N75" s="23"/>
      <c r="O75" s="25"/>
      <c r="P75" s="20">
        <v>9</v>
      </c>
      <c r="Q75" s="502"/>
      <c r="R75" s="599"/>
      <c r="S75" s="498"/>
      <c r="T75" s="496"/>
    </row>
    <row r="76" spans="1:22" ht="11.25" customHeight="1" x14ac:dyDescent="0.15">
      <c r="A76" s="496"/>
      <c r="B76" s="599" t="str">
        <f>VLOOKUP(D76,Ｓ!$A$3:$E$29,4,FALSE)</f>
        <v>藤嵜　勇弥</v>
      </c>
      <c r="C76" s="498" t="str">
        <f>VLOOKUP(D76,Ｓ!$A$3:$E$29,5,FALSE)</f>
        <v>（大貫）</v>
      </c>
      <c r="D76" s="502">
        <v>10</v>
      </c>
      <c r="E76" s="24"/>
      <c r="G76" s="22"/>
      <c r="I76" s="22"/>
      <c r="J76" s="17"/>
      <c r="K76" s="14"/>
      <c r="L76" s="23"/>
      <c r="N76" s="23"/>
      <c r="P76" s="25"/>
      <c r="Q76" s="502">
        <v>23</v>
      </c>
      <c r="R76" s="599" t="str">
        <f>VLOOKUP(Q76,Ｓ!$A$3:$E$29,4,FALSE)</f>
        <v>渡邉　　優</v>
      </c>
      <c r="S76" s="498" t="str">
        <f>VLOOKUP(Q76,Ｓ!$A$3:$E$29,5,FALSE)</f>
        <v>（真砂）</v>
      </c>
      <c r="T76" s="496"/>
    </row>
    <row r="77" spans="1:22" ht="11.25" customHeight="1" x14ac:dyDescent="0.15">
      <c r="A77" s="496"/>
      <c r="B77" s="599"/>
      <c r="C77" s="498"/>
      <c r="D77" s="502"/>
      <c r="G77" s="22">
        <v>20</v>
      </c>
      <c r="H77" s="27"/>
      <c r="I77" s="24"/>
      <c r="J77" s="17"/>
      <c r="K77" s="14"/>
      <c r="L77" s="25"/>
      <c r="M77" s="28"/>
      <c r="N77" s="23">
        <v>22</v>
      </c>
      <c r="Q77" s="502"/>
      <c r="R77" s="599"/>
      <c r="S77" s="498"/>
      <c r="T77" s="496"/>
    </row>
    <row r="78" spans="1:22" ht="11.25" customHeight="1" x14ac:dyDescent="0.15">
      <c r="A78" s="496"/>
      <c r="B78" s="599" t="str">
        <f>VLOOKUP(D78,Ｓ!$A$3:$E$29,4,FALSE)</f>
        <v>伊藤　謙志</v>
      </c>
      <c r="C78" s="498" t="str">
        <f>VLOOKUP(D78,Ｓ!$A$3:$E$29,5,FALSE)</f>
        <v>（西武台千葉）</v>
      </c>
      <c r="D78" s="502">
        <v>11</v>
      </c>
      <c r="G78" s="22"/>
      <c r="J78" s="17"/>
      <c r="K78" s="14"/>
      <c r="N78" s="23"/>
      <c r="Q78" s="502">
        <v>24</v>
      </c>
      <c r="R78" s="599" t="str">
        <f>VLOOKUP(Q78,Ｓ!$A$3:$E$29,4,FALSE)</f>
        <v>多葉井　脩</v>
      </c>
      <c r="S78" s="498" t="str">
        <f>VLOOKUP(Q78,Ｓ!$A$3:$E$29,5,FALSE)</f>
        <v>（南山）</v>
      </c>
      <c r="T78" s="496"/>
    </row>
    <row r="79" spans="1:22" ht="11.25" customHeight="1" x14ac:dyDescent="0.15">
      <c r="A79" s="496"/>
      <c r="B79" s="599"/>
      <c r="C79" s="498"/>
      <c r="D79" s="502"/>
      <c r="E79" s="19">
        <v>5</v>
      </c>
      <c r="G79" s="22"/>
      <c r="J79" s="17"/>
      <c r="K79" s="14"/>
      <c r="N79" s="23"/>
      <c r="P79" s="20">
        <v>10</v>
      </c>
      <c r="Q79" s="502"/>
      <c r="R79" s="599"/>
      <c r="S79" s="498"/>
      <c r="T79" s="496"/>
    </row>
    <row r="80" spans="1:22" ht="11.25" customHeight="1" x14ac:dyDescent="0.15">
      <c r="A80" s="496"/>
      <c r="B80" s="599" t="str">
        <f>VLOOKUP(D80,Ｓ!$A$3:$E$29,4,FALSE)</f>
        <v>平山　健一郎</v>
      </c>
      <c r="C80" s="498" t="str">
        <f>VLOOKUP(D80,Ｓ!$A$3:$E$29,5,FALSE)</f>
        <v>（辰巳台）</v>
      </c>
      <c r="D80" s="502">
        <v>12</v>
      </c>
      <c r="E80" s="24"/>
      <c r="F80" s="19"/>
      <c r="G80" s="22"/>
      <c r="J80" s="144" t="s">
        <v>79</v>
      </c>
      <c r="N80" s="23"/>
      <c r="O80" s="20"/>
      <c r="P80" s="25"/>
      <c r="Q80" s="502">
        <v>25</v>
      </c>
      <c r="R80" s="599" t="str">
        <f>VLOOKUP(Q80,Ｓ!$A$3:$E$29,4,FALSE)</f>
        <v>赤池　龍希</v>
      </c>
      <c r="S80" s="498" t="str">
        <f>VLOOKUP(Q80,Ｓ!$A$3:$E$29,5,FALSE)</f>
        <v>（昭和学院）</v>
      </c>
      <c r="T80" s="496"/>
    </row>
    <row r="81" spans="1:20" ht="11.25" customHeight="1" x14ac:dyDescent="0.15">
      <c r="A81" s="496"/>
      <c r="B81" s="599"/>
      <c r="C81" s="498"/>
      <c r="D81" s="502"/>
      <c r="F81" s="22">
        <v>14</v>
      </c>
      <c r="G81" s="24"/>
      <c r="J81" s="17"/>
      <c r="K81" s="37"/>
      <c r="N81" s="26"/>
      <c r="O81" s="23">
        <v>18</v>
      </c>
      <c r="Q81" s="502"/>
      <c r="R81" s="599"/>
      <c r="S81" s="498"/>
      <c r="T81" s="496"/>
    </row>
    <row r="82" spans="1:20" ht="11.25" customHeight="1" x14ac:dyDescent="0.15">
      <c r="A82" s="496"/>
      <c r="B82" s="599" t="str">
        <f>VLOOKUP(D82,Ｓ!$A$3:$E$29,4,FALSE)</f>
        <v>上野　拓海</v>
      </c>
      <c r="C82" s="498" t="str">
        <f>VLOOKUP(D82,Ｓ!$A$3:$E$29,5,FALSE)</f>
        <v>（金ヶ作）</v>
      </c>
      <c r="D82" s="502">
        <v>13</v>
      </c>
      <c r="E82" s="27"/>
      <c r="F82" s="24"/>
      <c r="J82" s="499">
        <v>26</v>
      </c>
      <c r="K82" s="500"/>
      <c r="O82" s="25"/>
      <c r="P82" s="28"/>
      <c r="Q82" s="502">
        <v>26</v>
      </c>
      <c r="R82" s="599" t="str">
        <f>VLOOKUP(Q82,Ｓ!$A$3:$E$29,4,FALSE)</f>
        <v>相澤　桃李</v>
      </c>
      <c r="S82" s="498" t="str">
        <f>VLOOKUP(Q82,Ｓ!$A$3:$E$29,5,FALSE)</f>
        <v>（西武台千葉）</v>
      </c>
      <c r="T82" s="496"/>
    </row>
    <row r="83" spans="1:20" ht="11.25" customHeight="1" x14ac:dyDescent="0.15">
      <c r="A83" s="496"/>
      <c r="B83" s="599"/>
      <c r="C83" s="498"/>
      <c r="D83" s="502"/>
      <c r="J83" s="38"/>
      <c r="K83" s="39"/>
      <c r="Q83" s="502"/>
      <c r="R83" s="599"/>
      <c r="S83" s="498"/>
      <c r="T83" s="496"/>
    </row>
    <row r="84" spans="1:20" ht="11.25" customHeight="1" x14ac:dyDescent="0.15">
      <c r="B84" s="180"/>
      <c r="C84" s="102"/>
      <c r="G84" s="501"/>
      <c r="H84" s="501"/>
      <c r="I84" s="501"/>
      <c r="J84" s="501"/>
      <c r="K84" s="501"/>
      <c r="L84" s="501"/>
      <c r="M84" s="501"/>
      <c r="N84" s="501"/>
      <c r="Q84" s="4"/>
      <c r="R84" s="180"/>
      <c r="S84" s="102"/>
    </row>
    <row r="85" spans="1:20" ht="11.25" customHeight="1" x14ac:dyDescent="0.15">
      <c r="Q85" s="4"/>
    </row>
    <row r="86" spans="1:20" ht="11.25" customHeight="1" x14ac:dyDescent="0.15">
      <c r="Q86" s="4"/>
    </row>
    <row r="87" spans="1:20" ht="12.75" customHeight="1" x14ac:dyDescent="0.15">
      <c r="E87" s="506" t="s">
        <v>8</v>
      </c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</row>
    <row r="88" spans="1:20" ht="11.25" customHeight="1" x14ac:dyDescent="0.15">
      <c r="A88" s="496"/>
      <c r="B88" s="599" t="str">
        <f>VLOOKUP(D88,Ｓ!$A$33:$E$65,4,FALSE)</f>
        <v>岡部　　天</v>
      </c>
      <c r="C88" s="498" t="str">
        <f>VLOOKUP(D88,Ｓ!$A$33:$E$65,5,FALSE)</f>
        <v>（西武台千葉）</v>
      </c>
      <c r="D88" s="502">
        <v>1</v>
      </c>
      <c r="Q88" s="502">
        <v>16</v>
      </c>
      <c r="R88" s="599" t="str">
        <f>VLOOKUP(Q88,Ｓ!$A$33:$E$65,4,FALSE)</f>
        <v>林　　沙映</v>
      </c>
      <c r="S88" s="498" t="str">
        <f>VLOOKUP(Q88,Ｓ!$A$33:$E$65,5,FALSE)</f>
        <v>（西武台千葉）</v>
      </c>
      <c r="T88" s="496"/>
    </row>
    <row r="89" spans="1:20" ht="11.25" customHeight="1" x14ac:dyDescent="0.15">
      <c r="A89" s="496"/>
      <c r="B89" s="599"/>
      <c r="C89" s="498"/>
      <c r="D89" s="502"/>
      <c r="E89" s="18"/>
      <c r="F89" s="19"/>
      <c r="O89" s="20"/>
      <c r="P89" s="21"/>
      <c r="Q89" s="502"/>
      <c r="R89" s="599"/>
      <c r="S89" s="498"/>
      <c r="T89" s="496"/>
    </row>
    <row r="90" spans="1:20" ht="11.25" customHeight="1" x14ac:dyDescent="0.15">
      <c r="A90" s="496"/>
      <c r="B90" s="599"/>
      <c r="C90" s="498"/>
      <c r="D90" s="502"/>
      <c r="F90" s="22"/>
      <c r="O90" s="23"/>
      <c r="Q90" s="502"/>
      <c r="R90" s="607"/>
      <c r="S90" s="602"/>
      <c r="T90" s="496"/>
    </row>
    <row r="91" spans="1:20" ht="11.25" customHeight="1" x14ac:dyDescent="0.15">
      <c r="A91" s="496"/>
      <c r="B91" s="599"/>
      <c r="C91" s="498"/>
      <c r="D91" s="502"/>
      <c r="F91" s="22">
        <v>14</v>
      </c>
      <c r="G91" s="99"/>
      <c r="N91" s="100"/>
      <c r="O91" s="23">
        <v>18</v>
      </c>
      <c r="Q91" s="502"/>
      <c r="R91" s="607"/>
      <c r="S91" s="602"/>
      <c r="T91" s="496"/>
    </row>
    <row r="92" spans="1:20" ht="11.25" customHeight="1" x14ac:dyDescent="0.15">
      <c r="A92" s="496"/>
      <c r="B92" s="599" t="str">
        <f>VLOOKUP(D92,Ｓ!$A$33:$E$65,4,FALSE)</f>
        <v>二見　　光</v>
      </c>
      <c r="C92" s="498" t="str">
        <f>VLOOKUP(D92,Ｓ!$A$33:$E$65,5,FALSE)</f>
        <v>（大山口）</v>
      </c>
      <c r="D92" s="502">
        <v>2</v>
      </c>
      <c r="F92" s="22"/>
      <c r="G92" s="120"/>
      <c r="N92" s="23"/>
      <c r="O92" s="23"/>
      <c r="Q92" s="502">
        <v>17</v>
      </c>
      <c r="R92" s="599" t="str">
        <f>VLOOKUP(Q92,Ｓ!$A$33:$E$65,4,FALSE)</f>
        <v>仙田　千乃</v>
      </c>
      <c r="S92" s="498" t="str">
        <f>VLOOKUP(Q92,Ｓ!$A$33:$E$65,5,FALSE)</f>
        <v>（緑が丘）</v>
      </c>
      <c r="T92" s="496"/>
    </row>
    <row r="93" spans="1:20" ht="11.25" customHeight="1" x14ac:dyDescent="0.15">
      <c r="A93" s="496"/>
      <c r="B93" s="599"/>
      <c r="C93" s="498"/>
      <c r="D93" s="502"/>
      <c r="E93" s="19">
        <v>1</v>
      </c>
      <c r="F93" s="24"/>
      <c r="G93" s="22"/>
      <c r="N93" s="23"/>
      <c r="O93" s="25"/>
      <c r="P93" s="20">
        <v>8</v>
      </c>
      <c r="Q93" s="502"/>
      <c r="R93" s="599"/>
      <c r="S93" s="498"/>
      <c r="T93" s="496"/>
    </row>
    <row r="94" spans="1:20" ht="11.25" customHeight="1" x14ac:dyDescent="0.15">
      <c r="A94" s="496"/>
      <c r="B94" s="599" t="str">
        <f>VLOOKUP(D94,Ｓ!$A$33:$E$65,4,FALSE)</f>
        <v>佐藤　果穂</v>
      </c>
      <c r="C94" s="498" t="str">
        <f>VLOOKUP(D94,Ｓ!$A$33:$E$65,5,FALSE)</f>
        <v>（高谷）</v>
      </c>
      <c r="D94" s="502">
        <v>3</v>
      </c>
      <c r="E94" s="24"/>
      <c r="G94" s="22"/>
      <c r="N94" s="23"/>
      <c r="P94" s="25"/>
      <c r="Q94" s="502">
        <v>18</v>
      </c>
      <c r="R94" s="599" t="str">
        <f>VLOOKUP(Q94,Ｓ!$A$33:$E$65,4,FALSE)</f>
        <v>楠　　麻希</v>
      </c>
      <c r="S94" s="498" t="str">
        <f>VLOOKUP(Q94,Ｓ!$A$33:$E$65,5,FALSE)</f>
        <v>（大穴）</v>
      </c>
      <c r="T94" s="496"/>
    </row>
    <row r="95" spans="1:20" ht="11.25" customHeight="1" x14ac:dyDescent="0.15">
      <c r="A95" s="496"/>
      <c r="B95" s="599"/>
      <c r="C95" s="498"/>
      <c r="D95" s="502"/>
      <c r="G95" s="22">
        <v>22</v>
      </c>
      <c r="H95" s="118"/>
      <c r="I95" s="19"/>
      <c r="L95" s="20"/>
      <c r="M95" s="43"/>
      <c r="N95" s="23">
        <v>24</v>
      </c>
      <c r="Q95" s="502"/>
      <c r="R95" s="599"/>
      <c r="S95" s="498"/>
      <c r="T95" s="496"/>
    </row>
    <row r="96" spans="1:20" ht="11.25" customHeight="1" x14ac:dyDescent="0.15">
      <c r="A96" s="496"/>
      <c r="B96" s="599" t="str">
        <f>VLOOKUP(D96,Ｓ!$A$33:$E$65,4,FALSE)</f>
        <v>福寿谷　桜花</v>
      </c>
      <c r="C96" s="498" t="str">
        <f>VLOOKUP(D96,Ｓ!$A$33:$E$65,5,FALSE)</f>
        <v>（湖北台）</v>
      </c>
      <c r="D96" s="502">
        <v>4</v>
      </c>
      <c r="G96" s="22"/>
      <c r="I96" s="22"/>
      <c r="L96" s="23"/>
      <c r="N96" s="23"/>
      <c r="Q96" s="502">
        <v>19</v>
      </c>
      <c r="R96" s="599" t="str">
        <f>VLOOKUP(Q96,Ｓ!$A$33:$E$65,4,FALSE)</f>
        <v>太田　瑞紀</v>
      </c>
      <c r="S96" s="498" t="str">
        <f>VLOOKUP(Q96,Ｓ!$A$33:$E$65,5,FALSE)</f>
        <v>（大貫）</v>
      </c>
      <c r="T96" s="496"/>
    </row>
    <row r="97" spans="1:20" ht="11.25" customHeight="1" x14ac:dyDescent="0.15">
      <c r="A97" s="496"/>
      <c r="B97" s="599"/>
      <c r="C97" s="498"/>
      <c r="D97" s="502"/>
      <c r="E97" s="19">
        <v>2</v>
      </c>
      <c r="G97" s="22"/>
      <c r="I97" s="22"/>
      <c r="L97" s="23"/>
      <c r="N97" s="23"/>
      <c r="P97" s="20">
        <v>9</v>
      </c>
      <c r="Q97" s="502"/>
      <c r="R97" s="599"/>
      <c r="S97" s="498"/>
      <c r="T97" s="496"/>
    </row>
    <row r="98" spans="1:20" ht="11.25" customHeight="1" x14ac:dyDescent="0.15">
      <c r="A98" s="496"/>
      <c r="B98" s="599" t="str">
        <f>VLOOKUP(D98,Ｓ!$A$33:$E$65,4,FALSE)</f>
        <v>平山　　萌</v>
      </c>
      <c r="C98" s="498" t="str">
        <f>VLOOKUP(D98,Ｓ!$A$33:$E$65,5,FALSE)</f>
        <v>（逆井）</v>
      </c>
      <c r="D98" s="502">
        <v>5</v>
      </c>
      <c r="E98" s="24"/>
      <c r="F98" s="19"/>
      <c r="G98" s="22"/>
      <c r="I98" s="22"/>
      <c r="L98" s="23"/>
      <c r="N98" s="23"/>
      <c r="O98" s="20"/>
      <c r="P98" s="25"/>
      <c r="Q98" s="502">
        <v>20</v>
      </c>
      <c r="R98" s="599" t="str">
        <f>VLOOKUP(Q98,Ｓ!$A$33:$E$65,4,FALSE)</f>
        <v>小川　千香子</v>
      </c>
      <c r="S98" s="498" t="str">
        <f>VLOOKUP(Q98,Ｓ!$A$33:$E$65,5,FALSE)</f>
        <v>（大網）</v>
      </c>
      <c r="T98" s="496"/>
    </row>
    <row r="99" spans="1:20" ht="11.25" customHeight="1" x14ac:dyDescent="0.15">
      <c r="A99" s="496"/>
      <c r="B99" s="599"/>
      <c r="C99" s="498"/>
      <c r="D99" s="502"/>
      <c r="F99" s="22">
        <v>15</v>
      </c>
      <c r="G99" s="24"/>
      <c r="I99" s="22"/>
      <c r="L99" s="23"/>
      <c r="N99" s="25"/>
      <c r="O99" s="23">
        <v>19</v>
      </c>
      <c r="Q99" s="502"/>
      <c r="R99" s="599"/>
      <c r="S99" s="498"/>
      <c r="T99" s="496"/>
    </row>
    <row r="100" spans="1:20" ht="11.25" customHeight="1" x14ac:dyDescent="0.15">
      <c r="A100" s="496"/>
      <c r="B100" s="599" t="str">
        <f>VLOOKUP(D100,Ｓ!$A$33:$E$65,4,FALSE)</f>
        <v>柳原　なな子</v>
      </c>
      <c r="C100" s="498" t="str">
        <f>VLOOKUP(D100,Ｓ!$A$33:$E$65,5,FALSE)</f>
        <v>（松戸四）</v>
      </c>
      <c r="D100" s="502">
        <v>6</v>
      </c>
      <c r="F100" s="22"/>
      <c r="I100" s="22"/>
      <c r="L100" s="23"/>
      <c r="O100" s="23"/>
      <c r="Q100" s="502">
        <v>21</v>
      </c>
      <c r="R100" s="599" t="str">
        <f>VLOOKUP(Q100,Ｓ!$A$33:$E$65,4,FALSE)</f>
        <v>工藤　結子</v>
      </c>
      <c r="S100" s="498" t="str">
        <f>VLOOKUP(Q100,Ｓ!$A$33:$E$65,5,FALSE)</f>
        <v>（四街道北）</v>
      </c>
      <c r="T100" s="496"/>
    </row>
    <row r="101" spans="1:20" ht="11.25" customHeight="1" x14ac:dyDescent="0.15">
      <c r="A101" s="496"/>
      <c r="B101" s="599"/>
      <c r="C101" s="498"/>
      <c r="D101" s="502"/>
      <c r="E101" s="19">
        <v>3</v>
      </c>
      <c r="F101" s="24"/>
      <c r="I101" s="22"/>
      <c r="L101" s="23"/>
      <c r="O101" s="25"/>
      <c r="P101" s="20">
        <v>10</v>
      </c>
      <c r="Q101" s="502"/>
      <c r="R101" s="599"/>
      <c r="S101" s="498"/>
      <c r="T101" s="496"/>
    </row>
    <row r="102" spans="1:20" ht="11.25" customHeight="1" x14ac:dyDescent="0.15">
      <c r="A102" s="496"/>
      <c r="B102" s="599" t="str">
        <f>VLOOKUP(D102,Ｓ!$A$33:$E$65,4,FALSE)</f>
        <v>髙橋　美久</v>
      </c>
      <c r="C102" s="498" t="str">
        <f>VLOOKUP(D102,Ｓ!$A$33:$E$65,5,FALSE)</f>
        <v>（葛城）</v>
      </c>
      <c r="D102" s="502">
        <v>7</v>
      </c>
      <c r="E102" s="24"/>
      <c r="I102" s="22"/>
      <c r="J102" s="603"/>
      <c r="K102" s="605"/>
      <c r="L102" s="23"/>
      <c r="P102" s="25"/>
      <c r="Q102" s="502">
        <v>22</v>
      </c>
      <c r="R102" s="599" t="str">
        <f>VLOOKUP(Q102,Ｓ!$A$33:$E$65,4,FALSE)</f>
        <v>瀬下　瑠花</v>
      </c>
      <c r="S102" s="498" t="str">
        <f>VLOOKUP(Q102,Ｓ!$A$33:$E$65,5,FALSE)</f>
        <v>（轟町）</v>
      </c>
      <c r="T102" s="496"/>
    </row>
    <row r="103" spans="1:20" ht="11.25" customHeight="1" x14ac:dyDescent="0.15">
      <c r="A103" s="496"/>
      <c r="B103" s="599"/>
      <c r="C103" s="498"/>
      <c r="D103" s="502"/>
      <c r="I103" s="30">
        <v>26</v>
      </c>
      <c r="J103" s="604"/>
      <c r="K103" s="606"/>
      <c r="L103" s="31">
        <v>27</v>
      </c>
      <c r="Q103" s="502"/>
      <c r="R103" s="599"/>
      <c r="S103" s="498"/>
      <c r="T103" s="496"/>
    </row>
    <row r="104" spans="1:20" ht="11.25" customHeight="1" x14ac:dyDescent="0.15">
      <c r="A104" s="496"/>
      <c r="B104" s="599" t="str">
        <f>VLOOKUP(D104,Ｓ!$A$33:$E$65,4,FALSE)</f>
        <v>福村　悠夏</v>
      </c>
      <c r="C104" s="498" t="str">
        <f>VLOOKUP(D104,Ｓ!$A$33:$E$65,5,FALSE)</f>
        <v>（辰巳台）</v>
      </c>
      <c r="D104" s="502">
        <v>8</v>
      </c>
      <c r="I104" s="34"/>
      <c r="J104" s="499">
        <v>28</v>
      </c>
      <c r="K104" s="500"/>
      <c r="L104" s="35"/>
      <c r="Q104" s="502">
        <v>23</v>
      </c>
      <c r="R104" s="599" t="str">
        <f>VLOOKUP(Q104,Ｓ!$A$33:$E$65,4,FALSE)</f>
        <v>巻口　実可</v>
      </c>
      <c r="S104" s="498" t="str">
        <f>VLOOKUP(Q104,Ｓ!$A$33:$E$65,5,FALSE)</f>
        <v>（桜台）</v>
      </c>
      <c r="T104" s="496"/>
    </row>
    <row r="105" spans="1:20" ht="11.25" customHeight="1" x14ac:dyDescent="0.15">
      <c r="A105" s="496"/>
      <c r="B105" s="599"/>
      <c r="C105" s="498"/>
      <c r="D105" s="502"/>
      <c r="E105" s="19">
        <v>4</v>
      </c>
      <c r="I105" s="22"/>
      <c r="J105" s="40"/>
      <c r="K105" s="40"/>
      <c r="L105" s="23"/>
      <c r="P105" s="20">
        <v>11</v>
      </c>
      <c r="Q105" s="502"/>
      <c r="R105" s="599"/>
      <c r="S105" s="498"/>
      <c r="T105" s="496"/>
    </row>
    <row r="106" spans="1:20" ht="11.25" customHeight="1" x14ac:dyDescent="0.15">
      <c r="A106" s="496"/>
      <c r="B106" s="599" t="str">
        <f>VLOOKUP(D106,Ｓ!$A$33:$E$65,4,FALSE)</f>
        <v>石井　　文</v>
      </c>
      <c r="C106" s="498" t="str">
        <f>VLOOKUP(D106,Ｓ!$A$33:$E$65,5,FALSE)</f>
        <v>（海神）</v>
      </c>
      <c r="D106" s="502">
        <v>9</v>
      </c>
      <c r="E106" s="24"/>
      <c r="F106" s="19"/>
      <c r="I106" s="22"/>
      <c r="J106" s="40"/>
      <c r="K106" s="40"/>
      <c r="L106" s="23"/>
      <c r="O106" s="20"/>
      <c r="P106" s="25"/>
      <c r="Q106" s="502">
        <v>24</v>
      </c>
      <c r="R106" s="599" t="str">
        <f>VLOOKUP(Q106,Ｓ!$A$33:$E$65,4,FALSE)</f>
        <v>岩名　萌々子</v>
      </c>
      <c r="S106" s="498" t="str">
        <f>VLOOKUP(Q106,Ｓ!$A$33:$E$65,5,FALSE)</f>
        <v>（高洲第一）</v>
      </c>
      <c r="T106" s="496"/>
    </row>
    <row r="107" spans="1:20" ht="11.25" customHeight="1" x14ac:dyDescent="0.15">
      <c r="A107" s="496"/>
      <c r="B107" s="599"/>
      <c r="C107" s="498"/>
      <c r="D107" s="502"/>
      <c r="F107" s="22">
        <v>16</v>
      </c>
      <c r="I107" s="22"/>
      <c r="J107" s="17"/>
      <c r="K107" s="14"/>
      <c r="L107" s="23"/>
      <c r="O107" s="23">
        <v>20</v>
      </c>
      <c r="Q107" s="502"/>
      <c r="R107" s="599"/>
      <c r="S107" s="498"/>
      <c r="T107" s="496"/>
    </row>
    <row r="108" spans="1:20" ht="11.25" customHeight="1" x14ac:dyDescent="0.15">
      <c r="A108" s="496"/>
      <c r="B108" s="599" t="str">
        <f>VLOOKUP(D108,Ｓ!$A$33:$E$65,4,FALSE)</f>
        <v>輕尾　詩織</v>
      </c>
      <c r="C108" s="498" t="str">
        <f>VLOOKUP(D108,Ｓ!$A$33:$E$65,5,FALSE)</f>
        <v>（金ヶ作）</v>
      </c>
      <c r="D108" s="502">
        <v>10</v>
      </c>
      <c r="F108" s="22"/>
      <c r="G108" s="19"/>
      <c r="I108" s="22"/>
      <c r="J108" s="17"/>
      <c r="K108" s="14"/>
      <c r="L108" s="23"/>
      <c r="N108" s="20"/>
      <c r="O108" s="23"/>
      <c r="Q108" s="502">
        <v>25</v>
      </c>
      <c r="R108" s="599" t="str">
        <f>VLOOKUP(Q108,Ｓ!$A$33:$E$65,4,FALSE)</f>
        <v>菊地　菜月</v>
      </c>
      <c r="S108" s="498" t="str">
        <f>VLOOKUP(Q108,Ｓ!$A$33:$E$65,5,FALSE)</f>
        <v>（若葉）</v>
      </c>
      <c r="T108" s="496"/>
    </row>
    <row r="109" spans="1:20" ht="11.25" customHeight="1" x14ac:dyDescent="0.15">
      <c r="A109" s="496"/>
      <c r="B109" s="599"/>
      <c r="C109" s="498"/>
      <c r="D109" s="502"/>
      <c r="E109" s="19">
        <v>5</v>
      </c>
      <c r="F109" s="24"/>
      <c r="G109" s="22"/>
      <c r="I109" s="22"/>
      <c r="J109" s="17"/>
      <c r="K109" s="14"/>
      <c r="L109" s="23"/>
      <c r="N109" s="23"/>
      <c r="O109" s="25"/>
      <c r="P109" s="20">
        <v>12</v>
      </c>
      <c r="Q109" s="502"/>
      <c r="R109" s="599"/>
      <c r="S109" s="498"/>
      <c r="T109" s="496"/>
    </row>
    <row r="110" spans="1:20" ht="11.25" customHeight="1" x14ac:dyDescent="0.15">
      <c r="A110" s="496"/>
      <c r="B110" s="599" t="str">
        <f>VLOOKUP(D110,Ｓ!$A$33:$E$65,4,FALSE)</f>
        <v>川島　知奈津</v>
      </c>
      <c r="C110" s="498" t="str">
        <f>VLOOKUP(D110,Ｓ!$A$33:$E$65,5,FALSE)</f>
        <v>（九十九里）</v>
      </c>
      <c r="D110" s="502">
        <v>11</v>
      </c>
      <c r="E110" s="24"/>
      <c r="G110" s="22"/>
      <c r="I110" s="22"/>
      <c r="J110" s="17"/>
      <c r="K110" s="14"/>
      <c r="L110" s="23"/>
      <c r="N110" s="23"/>
      <c r="P110" s="25"/>
      <c r="Q110" s="502">
        <v>26</v>
      </c>
      <c r="R110" s="599" t="str">
        <f>VLOOKUP(Q110,Ｓ!$A$33:$E$65,4,FALSE)</f>
        <v>渡邉　　葵</v>
      </c>
      <c r="S110" s="498" t="str">
        <f>VLOOKUP(Q110,Ｓ!$A$33:$E$65,5,FALSE)</f>
        <v>（茂原南）</v>
      </c>
      <c r="T110" s="496"/>
    </row>
    <row r="111" spans="1:20" ht="11.25" customHeight="1" x14ac:dyDescent="0.15">
      <c r="A111" s="496"/>
      <c r="B111" s="599"/>
      <c r="C111" s="498"/>
      <c r="D111" s="502"/>
      <c r="G111" s="22">
        <v>23</v>
      </c>
      <c r="H111" s="37"/>
      <c r="I111" s="24"/>
      <c r="J111" s="17"/>
      <c r="K111" s="14"/>
      <c r="L111" s="23"/>
      <c r="M111" s="134"/>
      <c r="N111" s="23"/>
      <c r="Q111" s="502"/>
      <c r="R111" s="599"/>
      <c r="S111" s="498"/>
      <c r="T111" s="496"/>
    </row>
    <row r="112" spans="1:20" ht="11.25" customHeight="1" x14ac:dyDescent="0.15">
      <c r="A112" s="496"/>
      <c r="B112" s="599" t="str">
        <f>VLOOKUP(D112,Ｓ!$A$33:$E$65,4,FALSE)</f>
        <v>佐藤　千明</v>
      </c>
      <c r="C112" s="498" t="str">
        <f>VLOOKUP(D112,Ｓ!$A$33:$E$65,5,FALSE)</f>
        <v>（八日市場一）</v>
      </c>
      <c r="D112" s="502">
        <v>12</v>
      </c>
      <c r="G112" s="22"/>
      <c r="J112" s="17"/>
      <c r="K112" s="14"/>
      <c r="L112" s="25"/>
      <c r="M112" s="119"/>
      <c r="N112" s="17">
        <v>25</v>
      </c>
      <c r="Q112" s="502">
        <v>27</v>
      </c>
      <c r="R112" s="599" t="str">
        <f>VLOOKUP(Q112,Ｓ!$A$33:$E$65,4,FALSE)</f>
        <v>田房　実紅</v>
      </c>
      <c r="S112" s="498" t="str">
        <f>VLOOKUP(Q112,Ｓ!$A$33:$E$65,5,FALSE)</f>
        <v>（高谷）</v>
      </c>
      <c r="T112" s="496"/>
    </row>
    <row r="113" spans="1:20" ht="11.25" customHeight="1" x14ac:dyDescent="0.15">
      <c r="A113" s="496"/>
      <c r="B113" s="599"/>
      <c r="C113" s="498"/>
      <c r="D113" s="502"/>
      <c r="E113" s="19">
        <v>6</v>
      </c>
      <c r="G113" s="22"/>
      <c r="J113" s="17"/>
      <c r="K113" s="14"/>
      <c r="N113" s="23"/>
      <c r="P113" s="20">
        <v>13</v>
      </c>
      <c r="Q113" s="502"/>
      <c r="R113" s="599"/>
      <c r="S113" s="498"/>
      <c r="T113" s="496"/>
    </row>
    <row r="114" spans="1:20" ht="11.25" customHeight="1" x14ac:dyDescent="0.15">
      <c r="A114" s="496"/>
      <c r="B114" s="599" t="str">
        <f>VLOOKUP(D114,Ｓ!$A$33:$E$65,4,FALSE)</f>
        <v>田村　文乃</v>
      </c>
      <c r="C114" s="498" t="str">
        <f>VLOOKUP(D114,Ｓ!$A$33:$E$65,5,FALSE)</f>
        <v>（富津）</v>
      </c>
      <c r="D114" s="502">
        <v>13</v>
      </c>
      <c r="E114" s="24"/>
      <c r="F114" s="19"/>
      <c r="G114" s="22"/>
      <c r="J114" s="17"/>
      <c r="K114" s="14"/>
      <c r="N114" s="23"/>
      <c r="O114" s="20"/>
      <c r="P114" s="25"/>
      <c r="Q114" s="502">
        <v>28</v>
      </c>
      <c r="R114" s="599" t="str">
        <f>VLOOKUP(Q114,Ｓ!$A$33:$E$65,4,FALSE)</f>
        <v>丸山　碧衣</v>
      </c>
      <c r="S114" s="498" t="str">
        <f>VLOOKUP(Q114,Ｓ!$A$33:$E$65,5,FALSE)</f>
        <v>（大津ケ丘）</v>
      </c>
      <c r="T114" s="496"/>
    </row>
    <row r="115" spans="1:20" ht="11.25" customHeight="1" x14ac:dyDescent="0.15">
      <c r="A115" s="496"/>
      <c r="B115" s="599"/>
      <c r="C115" s="498"/>
      <c r="D115" s="502"/>
      <c r="F115" s="22">
        <v>17</v>
      </c>
      <c r="G115" s="111"/>
      <c r="J115" s="17"/>
      <c r="K115" s="14"/>
      <c r="N115" s="112"/>
      <c r="O115" s="23"/>
      <c r="Q115" s="502"/>
      <c r="R115" s="599"/>
      <c r="S115" s="498"/>
      <c r="T115" s="496"/>
    </row>
    <row r="116" spans="1:20" ht="11.25" customHeight="1" x14ac:dyDescent="0.15">
      <c r="A116" s="496"/>
      <c r="B116" s="599" t="str">
        <f>VLOOKUP(D116,Ｓ!$A$33:$E$65,4,FALSE)</f>
        <v>伊藤　めぐみ</v>
      </c>
      <c r="C116" s="498" t="str">
        <f>VLOOKUP(D116,Ｓ!$A$33:$E$65,5,FALSE)</f>
        <v>（流山南部）</v>
      </c>
      <c r="D116" s="502">
        <v>14</v>
      </c>
      <c r="F116" s="22"/>
      <c r="J116" s="144" t="s">
        <v>79</v>
      </c>
      <c r="N116" s="26"/>
      <c r="O116" s="23">
        <v>21</v>
      </c>
      <c r="Q116" s="502"/>
      <c r="R116" s="599"/>
      <c r="S116" s="498"/>
      <c r="T116" s="496"/>
    </row>
    <row r="117" spans="1:20" ht="11.25" customHeight="1" x14ac:dyDescent="0.15">
      <c r="A117" s="496"/>
      <c r="B117" s="599"/>
      <c r="C117" s="498"/>
      <c r="D117" s="502"/>
      <c r="E117" s="19">
        <v>7</v>
      </c>
      <c r="F117" s="24"/>
      <c r="J117" s="17"/>
      <c r="K117" s="37"/>
      <c r="O117" s="23"/>
      <c r="Q117" s="502"/>
      <c r="R117" s="599"/>
      <c r="S117" s="498"/>
      <c r="T117" s="496"/>
    </row>
    <row r="118" spans="1:20" ht="11.25" customHeight="1" x14ac:dyDescent="0.15">
      <c r="A118" s="496"/>
      <c r="B118" s="599" t="str">
        <f>VLOOKUP(D118,Ｓ!$A$33:$E$65,4,FALSE)</f>
        <v>矢崎　月子</v>
      </c>
      <c r="C118" s="498" t="str">
        <f>VLOOKUP(D118,Ｓ!$A$33:$E$65,5,FALSE)</f>
        <v>（蘇我）</v>
      </c>
      <c r="D118" s="502">
        <v>15</v>
      </c>
      <c r="E118" s="24"/>
      <c r="J118" s="499">
        <v>29</v>
      </c>
      <c r="K118" s="500"/>
      <c r="O118" s="25"/>
      <c r="P118" s="28"/>
      <c r="Q118" s="502">
        <v>29</v>
      </c>
      <c r="R118" s="599" t="str">
        <f>VLOOKUP(Q118,Ｓ!$A$33:$E$65,4,FALSE)</f>
        <v>大竹　果穂</v>
      </c>
      <c r="S118" s="498" t="str">
        <f>VLOOKUP(Q118,Ｓ!$A$33:$E$65,5,FALSE)</f>
        <v>（常盤平）</v>
      </c>
      <c r="T118" s="496"/>
    </row>
    <row r="119" spans="1:20" ht="11.25" customHeight="1" x14ac:dyDescent="0.15">
      <c r="A119" s="496"/>
      <c r="B119" s="599"/>
      <c r="C119" s="498"/>
      <c r="D119" s="502"/>
      <c r="J119" s="38"/>
      <c r="K119" s="39"/>
      <c r="Q119" s="502"/>
      <c r="R119" s="599"/>
      <c r="S119" s="498"/>
      <c r="T119" s="496"/>
    </row>
    <row r="120" spans="1:20" ht="11.25" customHeight="1" x14ac:dyDescent="0.15">
      <c r="G120" s="501"/>
      <c r="H120" s="501"/>
      <c r="I120" s="501"/>
      <c r="J120" s="501"/>
      <c r="K120" s="501"/>
      <c r="L120" s="501"/>
      <c r="M120" s="501"/>
      <c r="N120" s="501"/>
    </row>
    <row r="121" spans="1:20" ht="13.5" customHeight="1" x14ac:dyDescent="0.15">
      <c r="E121" s="506" t="s">
        <v>9</v>
      </c>
      <c r="F121" s="506"/>
      <c r="G121" s="506"/>
      <c r="H121" s="506"/>
      <c r="I121" s="506"/>
      <c r="J121" s="506"/>
      <c r="K121" s="506"/>
      <c r="L121" s="506"/>
      <c r="M121" s="506"/>
      <c r="N121" s="506"/>
      <c r="O121" s="506"/>
      <c r="P121" s="506"/>
    </row>
    <row r="122" spans="1:20" ht="11.25" customHeight="1" x14ac:dyDescent="0.15">
      <c r="A122" s="496"/>
      <c r="B122" s="599" t="str">
        <f>VLOOKUP(D122,Ｄ!$A$3:$E$30,4,FALSE)</f>
        <v>山﨑・菅谷</v>
      </c>
      <c r="C122" s="498" t="str">
        <f>VLOOKUP(D122,Ｄ!$A$3:$E$30,5,FALSE)</f>
        <v>（桜台）</v>
      </c>
      <c r="D122" s="502">
        <v>1</v>
      </c>
      <c r="Q122" s="502">
        <v>13</v>
      </c>
      <c r="R122" s="599" t="str">
        <f>VLOOKUP(Q122,Ｄ!$A$3:$E$30,4,FALSE)</f>
        <v>吉田・末廣</v>
      </c>
      <c r="S122" s="498" t="str">
        <f>VLOOKUP(Q122,Ｄ!$A$3:$E$30,5,FALSE)</f>
        <v>（松ヶ丘）</v>
      </c>
      <c r="T122" s="496"/>
    </row>
    <row r="123" spans="1:20" ht="11.25" customHeight="1" x14ac:dyDescent="0.15">
      <c r="A123" s="496"/>
      <c r="B123" s="599"/>
      <c r="C123" s="498"/>
      <c r="D123" s="502"/>
      <c r="E123" s="18"/>
      <c r="F123" s="19"/>
      <c r="O123" s="20"/>
      <c r="P123" s="21"/>
      <c r="Q123" s="502"/>
      <c r="R123" s="599"/>
      <c r="S123" s="498"/>
      <c r="T123" s="496"/>
    </row>
    <row r="124" spans="1:20" ht="11.25" customHeight="1" x14ac:dyDescent="0.15">
      <c r="A124" s="496"/>
      <c r="B124" s="599" t="str">
        <f>VLOOKUP(D124,Ｄ!$A$3:$E$30,4,FALSE)</f>
        <v>阿部・濱野</v>
      </c>
      <c r="C124" s="498" t="str">
        <f>VLOOKUP(D124,Ｄ!$A$3:$E$30,5,FALSE)</f>
        <v>（貝塚）</v>
      </c>
      <c r="D124" s="502">
        <v>2</v>
      </c>
      <c r="F124" s="22">
        <v>9</v>
      </c>
      <c r="G124" s="19"/>
      <c r="N124" s="20"/>
      <c r="O124" s="23">
        <v>13</v>
      </c>
      <c r="Q124" s="502">
        <v>14</v>
      </c>
      <c r="R124" s="599" t="str">
        <f>VLOOKUP(Q124,Ｄ!$A$3:$E$30,4,FALSE)</f>
        <v>小山・松本</v>
      </c>
      <c r="S124" s="498" t="str">
        <f>VLOOKUP(Q124,Ｄ!$A$3:$E$30,5,FALSE)</f>
        <v>（八街南）</v>
      </c>
      <c r="T124" s="496"/>
    </row>
    <row r="125" spans="1:20" ht="11.25" customHeight="1" x14ac:dyDescent="0.15">
      <c r="A125" s="496"/>
      <c r="B125" s="599"/>
      <c r="C125" s="498"/>
      <c r="D125" s="502"/>
      <c r="E125" s="19">
        <v>1</v>
      </c>
      <c r="F125" s="24"/>
      <c r="G125" s="22"/>
      <c r="N125" s="23"/>
      <c r="O125" s="25"/>
      <c r="P125" s="20">
        <v>5</v>
      </c>
      <c r="Q125" s="502"/>
      <c r="R125" s="599"/>
      <c r="S125" s="498"/>
      <c r="T125" s="496"/>
    </row>
    <row r="126" spans="1:20" ht="11.25" customHeight="1" x14ac:dyDescent="0.15">
      <c r="A126" s="496"/>
      <c r="B126" s="599" t="str">
        <f>VLOOKUP(D126,Ｄ!$A$3:$E$30,4,FALSE)</f>
        <v>吉野・西本</v>
      </c>
      <c r="C126" s="498" t="str">
        <f>VLOOKUP(D126,Ｄ!$A$3:$E$30,5,FALSE)</f>
        <v>（大網）</v>
      </c>
      <c r="D126" s="502">
        <v>3</v>
      </c>
      <c r="E126" s="24"/>
      <c r="G126" s="22"/>
      <c r="N126" s="23"/>
      <c r="P126" s="25"/>
      <c r="Q126" s="502">
        <v>15</v>
      </c>
      <c r="R126" s="599" t="str">
        <f>VLOOKUP(Q126,Ｄ!$A$3:$E$30,4,FALSE)</f>
        <v>加藤・高島</v>
      </c>
      <c r="S126" s="498" t="str">
        <f>VLOOKUP(Q126,Ｄ!$A$3:$E$30,5,FALSE)</f>
        <v>（辰巳台）</v>
      </c>
      <c r="T126" s="496"/>
    </row>
    <row r="127" spans="1:20" ht="11.25" customHeight="1" x14ac:dyDescent="0.15">
      <c r="A127" s="496"/>
      <c r="B127" s="599"/>
      <c r="C127" s="498"/>
      <c r="D127" s="502"/>
      <c r="G127" s="22">
        <v>17</v>
      </c>
      <c r="N127" s="23">
        <v>19</v>
      </c>
      <c r="Q127" s="502"/>
      <c r="R127" s="599"/>
      <c r="S127" s="498"/>
      <c r="T127" s="496"/>
    </row>
    <row r="128" spans="1:20" ht="11.25" customHeight="1" x14ac:dyDescent="0.15">
      <c r="A128" s="496"/>
      <c r="B128" s="599" t="str">
        <f>VLOOKUP(D128,Ｄ!$A$3:$E$30,4,FALSE)</f>
        <v>横沢・稲井</v>
      </c>
      <c r="C128" s="498" t="str">
        <f>VLOOKUP(D128,Ｄ!$A$3:$E$30,5,FALSE)</f>
        <v>（海神）</v>
      </c>
      <c r="D128" s="502">
        <v>4</v>
      </c>
      <c r="G128" s="22"/>
      <c r="H128" s="18"/>
      <c r="I128" s="19"/>
      <c r="L128" s="20"/>
      <c r="M128" s="21"/>
      <c r="N128" s="23"/>
      <c r="Q128" s="502">
        <v>16</v>
      </c>
      <c r="R128" s="599" t="str">
        <f>VLOOKUP(Q128,Ｄ!$A$3:$E$30,4,FALSE)</f>
        <v>佐々木・菅野</v>
      </c>
      <c r="S128" s="498" t="str">
        <f>VLOOKUP(Q128,Ｄ!$A$3:$E$30,5,FALSE)</f>
        <v>（海神）</v>
      </c>
      <c r="T128" s="496"/>
    </row>
    <row r="129" spans="1:22" ht="11.25" customHeight="1" x14ac:dyDescent="0.15">
      <c r="A129" s="496"/>
      <c r="B129" s="599"/>
      <c r="C129" s="498"/>
      <c r="D129" s="502"/>
      <c r="E129" s="19">
        <v>2</v>
      </c>
      <c r="G129" s="22"/>
      <c r="I129" s="22"/>
      <c r="L129" s="23"/>
      <c r="N129" s="23"/>
      <c r="P129" s="20">
        <v>6</v>
      </c>
      <c r="Q129" s="502"/>
      <c r="R129" s="599"/>
      <c r="S129" s="498"/>
      <c r="T129" s="496"/>
    </row>
    <row r="130" spans="1:22" ht="11.25" customHeight="1" x14ac:dyDescent="0.15">
      <c r="A130" s="496"/>
      <c r="B130" s="599" t="str">
        <f>VLOOKUP(D130,Ｄ!$A$3:$E$30,4,FALSE)</f>
        <v>川俣・丸吉</v>
      </c>
      <c r="C130" s="498" t="str">
        <f>VLOOKUP(D130,Ｄ!$A$3:$E$30,5,FALSE)</f>
        <v>（辰巳台）</v>
      </c>
      <c r="D130" s="502">
        <v>5</v>
      </c>
      <c r="E130" s="24"/>
      <c r="F130" s="19"/>
      <c r="G130" s="22"/>
      <c r="I130" s="22"/>
      <c r="L130" s="23"/>
      <c r="N130" s="23"/>
      <c r="O130" s="20"/>
      <c r="P130" s="25"/>
      <c r="Q130" s="502">
        <v>17</v>
      </c>
      <c r="R130" s="599" t="str">
        <f>VLOOKUP(Q130,Ｄ!$A$3:$E$30,4,FALSE)</f>
        <v>瀬古・垣生</v>
      </c>
      <c r="S130" s="498" t="str">
        <f>VLOOKUP(Q130,Ｄ!$A$3:$E$30,5,FALSE)</f>
        <v>（松戸四）</v>
      </c>
      <c r="T130" s="496"/>
    </row>
    <row r="131" spans="1:22" ht="11.25" customHeight="1" x14ac:dyDescent="0.15">
      <c r="A131" s="496"/>
      <c r="B131" s="599"/>
      <c r="C131" s="498"/>
      <c r="D131" s="502"/>
      <c r="F131" s="22">
        <v>10</v>
      </c>
      <c r="G131" s="24"/>
      <c r="I131" s="22"/>
      <c r="L131" s="23"/>
      <c r="N131" s="26"/>
      <c r="O131" s="23">
        <v>14</v>
      </c>
      <c r="Q131" s="502"/>
      <c r="R131" s="599"/>
      <c r="S131" s="498"/>
      <c r="T131" s="496"/>
    </row>
    <row r="132" spans="1:22" ht="11.25" customHeight="1" x14ac:dyDescent="0.15">
      <c r="A132" s="496"/>
      <c r="B132" s="599" t="str">
        <f>VLOOKUP(D132,Ｄ!$A$3:$E$30,4,FALSE)</f>
        <v>前田・湯浅</v>
      </c>
      <c r="C132" s="498" t="str">
        <f>VLOOKUP(D132,Ｄ!$A$3:$E$30,5,FALSE)</f>
        <v>（松戸四）</v>
      </c>
      <c r="D132" s="502">
        <v>6</v>
      </c>
      <c r="E132" s="27"/>
      <c r="F132" s="24"/>
      <c r="I132" s="22"/>
      <c r="L132" s="23"/>
      <c r="O132" s="25"/>
      <c r="P132" s="28"/>
      <c r="Q132" s="502">
        <v>18</v>
      </c>
      <c r="R132" s="599" t="str">
        <f>VLOOKUP(Q132,Ｄ!$A$3:$E$30,4,FALSE)</f>
        <v>青木・岡本</v>
      </c>
      <c r="S132" s="498" t="str">
        <f>VLOOKUP(Q132,Ｄ!$A$3:$E$30,5,FALSE)</f>
        <v>（幸町第二）</v>
      </c>
      <c r="T132" s="496"/>
      <c r="V132" s="6"/>
    </row>
    <row r="133" spans="1:22" ht="11.25" customHeight="1" x14ac:dyDescent="0.15">
      <c r="A133" s="496"/>
      <c r="B133" s="599"/>
      <c r="C133" s="498"/>
      <c r="D133" s="502"/>
      <c r="E133" s="18"/>
      <c r="F133" s="18"/>
      <c r="H133" s="29"/>
      <c r="I133" s="30"/>
      <c r="J133" s="146"/>
      <c r="K133" s="146"/>
      <c r="L133" s="31"/>
      <c r="M133" s="32"/>
      <c r="Q133" s="502"/>
      <c r="R133" s="599"/>
      <c r="S133" s="498"/>
      <c r="T133" s="496"/>
    </row>
    <row r="134" spans="1:22" ht="11.25" customHeight="1" x14ac:dyDescent="0.15">
      <c r="A134" s="496"/>
      <c r="B134" s="599"/>
      <c r="C134" s="498"/>
      <c r="D134" s="502"/>
      <c r="H134" s="29"/>
      <c r="I134" s="30">
        <v>21</v>
      </c>
      <c r="J134" s="147"/>
      <c r="K134" s="147"/>
      <c r="L134" s="31">
        <v>22</v>
      </c>
      <c r="M134" s="32"/>
      <c r="Q134" s="502"/>
      <c r="R134" s="610"/>
      <c r="S134" s="503"/>
      <c r="T134" s="496"/>
    </row>
    <row r="135" spans="1:22" ht="11.25" customHeight="1" x14ac:dyDescent="0.15">
      <c r="A135" s="496"/>
      <c r="B135" s="599"/>
      <c r="C135" s="498"/>
      <c r="D135" s="502"/>
      <c r="H135" s="29"/>
      <c r="I135" s="30"/>
      <c r="J135" s="504">
        <v>23</v>
      </c>
      <c r="K135" s="507"/>
      <c r="L135" s="31"/>
      <c r="M135" s="32"/>
      <c r="Q135" s="502"/>
      <c r="R135" s="610"/>
      <c r="S135" s="503"/>
      <c r="T135" s="496"/>
    </row>
    <row r="136" spans="1:22" ht="11.25" customHeight="1" x14ac:dyDescent="0.15">
      <c r="A136" s="496"/>
      <c r="B136" s="599" t="str">
        <f>VLOOKUP(D136,Ｄ!$A$3:$E$30,4,FALSE)</f>
        <v>湯浅・相葉</v>
      </c>
      <c r="C136" s="498" t="str">
        <f>VLOOKUP(D136,Ｄ!$A$3:$E$30,5,FALSE)</f>
        <v>（蘇我）</v>
      </c>
      <c r="D136" s="502">
        <v>7</v>
      </c>
      <c r="H136" s="33"/>
      <c r="I136" s="34"/>
      <c r="J136" s="1"/>
      <c r="K136" s="1"/>
      <c r="L136" s="35"/>
      <c r="M136" s="36"/>
      <c r="N136" s="44"/>
      <c r="Q136" s="502">
        <v>19</v>
      </c>
      <c r="R136" s="599" t="str">
        <f>VLOOKUP(Q136,Ｄ!$A$3:$E$30,4,FALSE)</f>
        <v>高屋・高橋</v>
      </c>
      <c r="S136" s="498" t="str">
        <f>VLOOKUP(Q136,Ｄ!$A$3:$E$30,5,FALSE)</f>
        <v>（桜台）</v>
      </c>
      <c r="T136" s="496"/>
    </row>
    <row r="137" spans="1:22" ht="11.25" customHeight="1" x14ac:dyDescent="0.15">
      <c r="A137" s="496"/>
      <c r="B137" s="599"/>
      <c r="C137" s="498"/>
      <c r="D137" s="502"/>
      <c r="E137" s="18"/>
      <c r="F137" s="19"/>
      <c r="I137" s="22"/>
      <c r="J137" s="17"/>
      <c r="K137" s="14"/>
      <c r="L137" s="23"/>
      <c r="O137" s="20"/>
      <c r="P137" s="21"/>
      <c r="Q137" s="502"/>
      <c r="R137" s="599"/>
      <c r="S137" s="498"/>
      <c r="T137" s="496"/>
    </row>
    <row r="138" spans="1:22" ht="11.25" customHeight="1" x14ac:dyDescent="0.15">
      <c r="A138" s="496"/>
      <c r="B138" s="599" t="str">
        <f>VLOOKUP(D138,Ｄ!$A$3:$E$30,4,FALSE)</f>
        <v>本田・藤平</v>
      </c>
      <c r="C138" s="498" t="str">
        <f>VLOOKUP(D138,Ｄ!$A$3:$E$30,5,FALSE)</f>
        <v>（四街道北）</v>
      </c>
      <c r="D138" s="502">
        <v>8</v>
      </c>
      <c r="F138" s="22">
        <v>11</v>
      </c>
      <c r="G138" s="19"/>
      <c r="I138" s="22"/>
      <c r="J138" s="17"/>
      <c r="K138" s="14"/>
      <c r="L138" s="23"/>
      <c r="N138" s="20"/>
      <c r="O138" s="23">
        <v>15</v>
      </c>
      <c r="P138" s="28"/>
      <c r="Q138" s="502">
        <v>20</v>
      </c>
      <c r="R138" s="599" t="str">
        <f>VLOOKUP(Q138,Ｄ!$A$3:$E$30,4,FALSE)</f>
        <v>鳥居・小林</v>
      </c>
      <c r="S138" s="498" t="str">
        <f>VLOOKUP(Q138,Ｄ!$A$3:$E$30,5,FALSE)</f>
        <v>（富津）</v>
      </c>
      <c r="T138" s="496"/>
    </row>
    <row r="139" spans="1:22" ht="11.25" customHeight="1" x14ac:dyDescent="0.15">
      <c r="A139" s="496"/>
      <c r="B139" s="599"/>
      <c r="C139" s="498"/>
      <c r="D139" s="502"/>
      <c r="E139" s="19">
        <v>3</v>
      </c>
      <c r="F139" s="24"/>
      <c r="G139" s="22"/>
      <c r="I139" s="22"/>
      <c r="J139" s="17"/>
      <c r="K139" s="14"/>
      <c r="L139" s="23"/>
      <c r="N139" s="23"/>
      <c r="O139" s="25"/>
      <c r="P139" s="20">
        <v>7</v>
      </c>
      <c r="Q139" s="502"/>
      <c r="R139" s="599"/>
      <c r="S139" s="498"/>
      <c r="T139" s="496"/>
    </row>
    <row r="140" spans="1:22" ht="11.25" customHeight="1" x14ac:dyDescent="0.15">
      <c r="A140" s="496"/>
      <c r="B140" s="599" t="str">
        <f>VLOOKUP(D140,Ｄ!$A$3:$E$30,4,FALSE)</f>
        <v>土屋・横田</v>
      </c>
      <c r="C140" s="498" t="str">
        <f>VLOOKUP(D140,Ｄ!$A$3:$E$30,5,FALSE)</f>
        <v>（八日市場一）</v>
      </c>
      <c r="D140" s="502">
        <v>9</v>
      </c>
      <c r="E140" s="24"/>
      <c r="G140" s="22"/>
      <c r="I140" s="22"/>
      <c r="J140" s="17"/>
      <c r="K140" s="14"/>
      <c r="L140" s="23"/>
      <c r="N140" s="23"/>
      <c r="P140" s="25"/>
      <c r="Q140" s="502">
        <v>21</v>
      </c>
      <c r="R140" s="599" t="str">
        <f>VLOOKUP(Q140,Ｄ!$A$3:$E$30,4,FALSE)</f>
        <v>室伏・村上</v>
      </c>
      <c r="S140" s="498" t="str">
        <f>VLOOKUP(Q140,Ｄ!$A$3:$E$30,5,FALSE)</f>
        <v>（鎌ヶ谷四）</v>
      </c>
      <c r="T140" s="496"/>
    </row>
    <row r="141" spans="1:22" ht="11.25" customHeight="1" x14ac:dyDescent="0.15">
      <c r="A141" s="496"/>
      <c r="B141" s="599"/>
      <c r="C141" s="498"/>
      <c r="D141" s="502"/>
      <c r="G141" s="22">
        <v>18</v>
      </c>
      <c r="H141" s="27"/>
      <c r="I141" s="24"/>
      <c r="J141" s="17"/>
      <c r="K141" s="14"/>
      <c r="L141" s="25"/>
      <c r="M141" s="28"/>
      <c r="N141" s="23">
        <v>20</v>
      </c>
      <c r="Q141" s="502"/>
      <c r="R141" s="599"/>
      <c r="S141" s="498"/>
      <c r="T141" s="496"/>
    </row>
    <row r="142" spans="1:22" ht="11.25" customHeight="1" x14ac:dyDescent="0.15">
      <c r="A142" s="496"/>
      <c r="B142" s="599" t="str">
        <f>VLOOKUP(D142,Ｄ!$A$3:$E$30,4,FALSE)</f>
        <v>江野澤・大森</v>
      </c>
      <c r="C142" s="498" t="str">
        <f>VLOOKUP(D142,Ｄ!$A$3:$E$30,5,FALSE)</f>
        <v>（富津）</v>
      </c>
      <c r="D142" s="502">
        <v>10</v>
      </c>
      <c r="G142" s="22"/>
      <c r="J142" s="17"/>
      <c r="K142" s="14"/>
      <c r="N142" s="23"/>
      <c r="Q142" s="502">
        <v>22</v>
      </c>
      <c r="R142" s="599" t="str">
        <f>VLOOKUP(Q142,Ｄ!$A$3:$E$30,4,FALSE)</f>
        <v>鹿島・小林</v>
      </c>
      <c r="S142" s="498" t="str">
        <f>VLOOKUP(Q142,Ｄ!$A$3:$E$30,5,FALSE)</f>
        <v>（昭和学院）</v>
      </c>
      <c r="T142" s="496"/>
    </row>
    <row r="143" spans="1:22" ht="11.25" customHeight="1" x14ac:dyDescent="0.15">
      <c r="A143" s="496"/>
      <c r="B143" s="599"/>
      <c r="C143" s="498"/>
      <c r="D143" s="502"/>
      <c r="E143" s="19">
        <v>4</v>
      </c>
      <c r="G143" s="22"/>
      <c r="J143" s="17"/>
      <c r="K143" s="14"/>
      <c r="N143" s="23"/>
      <c r="P143" s="20">
        <v>8</v>
      </c>
      <c r="Q143" s="502"/>
      <c r="R143" s="599"/>
      <c r="S143" s="498"/>
      <c r="T143" s="496"/>
    </row>
    <row r="144" spans="1:22" ht="11.25" customHeight="1" x14ac:dyDescent="0.15">
      <c r="A144" s="496"/>
      <c r="B144" s="599" t="str">
        <f>VLOOKUP(D144,Ｄ!$A$3:$E$30,4,FALSE)</f>
        <v>森田・山﨑</v>
      </c>
      <c r="C144" s="498" t="str">
        <f>VLOOKUP(D144,Ｄ!$A$3:$E$30,5,FALSE)</f>
        <v>（西武台千葉）</v>
      </c>
      <c r="D144" s="502">
        <v>11</v>
      </c>
      <c r="E144" s="24"/>
      <c r="F144" s="19"/>
      <c r="G144" s="22"/>
      <c r="J144" s="144" t="s">
        <v>79</v>
      </c>
      <c r="N144" s="23"/>
      <c r="O144" s="20"/>
      <c r="P144" s="25"/>
      <c r="Q144" s="502">
        <v>23</v>
      </c>
      <c r="R144" s="599" t="str">
        <f>VLOOKUP(Q144,Ｄ!$A$3:$E$30,4,FALSE)</f>
        <v>佐藤・渡辺</v>
      </c>
      <c r="S144" s="498" t="str">
        <f>VLOOKUP(Q144,Ｄ!$A$3:$E$30,5,FALSE)</f>
        <v>（茂原南）</v>
      </c>
      <c r="T144" s="496"/>
    </row>
    <row r="145" spans="1:20" ht="11.25" customHeight="1" x14ac:dyDescent="0.15">
      <c r="A145" s="496"/>
      <c r="B145" s="599"/>
      <c r="C145" s="498"/>
      <c r="D145" s="502"/>
      <c r="F145" s="22">
        <v>12</v>
      </c>
      <c r="G145" s="24"/>
      <c r="J145" s="17"/>
      <c r="K145" s="37"/>
      <c r="N145" s="26"/>
      <c r="O145" s="23">
        <v>16</v>
      </c>
      <c r="Q145" s="502"/>
      <c r="R145" s="599"/>
      <c r="S145" s="498"/>
      <c r="T145" s="496"/>
    </row>
    <row r="146" spans="1:20" ht="11.25" customHeight="1" x14ac:dyDescent="0.15">
      <c r="A146" s="496"/>
      <c r="B146" s="599" t="str">
        <f>VLOOKUP(D146,Ｄ!$A$3:$E$30,4,FALSE)</f>
        <v>石毛・佐藤</v>
      </c>
      <c r="C146" s="498" t="str">
        <f>VLOOKUP(D146,Ｄ!$A$3:$E$30,5,FALSE)</f>
        <v>（蘇我）</v>
      </c>
      <c r="D146" s="502">
        <v>12</v>
      </c>
      <c r="E146" s="27"/>
      <c r="F146" s="24"/>
      <c r="J146" s="499">
        <v>24</v>
      </c>
      <c r="K146" s="500"/>
      <c r="O146" s="25"/>
      <c r="P146" s="28"/>
      <c r="Q146" s="502">
        <v>24</v>
      </c>
      <c r="R146" s="599" t="str">
        <f>VLOOKUP(Q146,Ｄ!$A$3:$E$30,4,FALSE)</f>
        <v>関口・塩澤</v>
      </c>
      <c r="S146" s="498" t="str">
        <f>VLOOKUP(Q146,Ｄ!$A$3:$E$30,5,FALSE)</f>
        <v>（西武台千葉）</v>
      </c>
      <c r="T146" s="496"/>
    </row>
    <row r="147" spans="1:20" ht="11.25" customHeight="1" x14ac:dyDescent="0.15">
      <c r="A147" s="496"/>
      <c r="B147" s="599"/>
      <c r="C147" s="498"/>
      <c r="D147" s="502"/>
      <c r="J147" s="38"/>
      <c r="K147" s="39"/>
      <c r="Q147" s="502"/>
      <c r="R147" s="599"/>
      <c r="S147" s="498"/>
      <c r="T147" s="496"/>
    </row>
    <row r="148" spans="1:20" ht="11.25" customHeight="1" x14ac:dyDescent="0.15">
      <c r="B148" s="180"/>
      <c r="C148" s="102"/>
      <c r="G148" s="501"/>
      <c r="H148" s="501"/>
      <c r="I148" s="501"/>
      <c r="J148" s="501"/>
      <c r="K148" s="501"/>
      <c r="L148" s="501"/>
      <c r="M148" s="501"/>
      <c r="N148" s="501"/>
      <c r="Q148" s="4"/>
      <c r="R148" s="180"/>
      <c r="S148" s="102"/>
    </row>
    <row r="149" spans="1:20" ht="11.25" customHeight="1" x14ac:dyDescent="0.15">
      <c r="Q149" s="4"/>
    </row>
    <row r="150" spans="1:20" ht="11.25" customHeight="1" x14ac:dyDescent="0.15">
      <c r="Q150" s="4"/>
    </row>
    <row r="151" spans="1:20" ht="12.75" customHeight="1" x14ac:dyDescent="0.15">
      <c r="E151" s="506" t="s">
        <v>10</v>
      </c>
      <c r="F151" s="506"/>
      <c r="G151" s="506"/>
      <c r="H151" s="506"/>
      <c r="I151" s="506"/>
      <c r="J151" s="506"/>
      <c r="K151" s="506"/>
      <c r="L151" s="506"/>
      <c r="M151" s="506"/>
      <c r="N151" s="506"/>
      <c r="O151" s="506"/>
      <c r="P151" s="506"/>
    </row>
    <row r="152" spans="1:20" ht="11.25" customHeight="1" x14ac:dyDescent="0.15">
      <c r="A152" s="496"/>
      <c r="B152" s="599" t="str">
        <f>VLOOKUP(D152,Ｄ!$A$33:$E$66,4,FALSE)</f>
        <v>有川(友)･小沼</v>
      </c>
      <c r="C152" s="498" t="str">
        <f>VLOOKUP(D152,Ｄ!$A$33:$E$66,5,FALSE)</f>
        <v>（西武台千葉）</v>
      </c>
      <c r="D152" s="502">
        <v>1</v>
      </c>
      <c r="Q152" s="502">
        <v>16</v>
      </c>
      <c r="R152" s="599" t="str">
        <f>VLOOKUP(Q152,Ｄ!$A$33:$E$66,4,FALSE)</f>
        <v>久松・遠山</v>
      </c>
      <c r="S152" s="498" t="str">
        <f>VLOOKUP(Q152,Ｄ!$A$33:$E$66,5,FALSE)</f>
        <v>（松戸四）</v>
      </c>
      <c r="T152" s="496"/>
    </row>
    <row r="153" spans="1:20" ht="11.25" customHeight="1" x14ac:dyDescent="0.15">
      <c r="A153" s="496"/>
      <c r="B153" s="599"/>
      <c r="C153" s="498"/>
      <c r="D153" s="502"/>
      <c r="E153" s="18"/>
      <c r="F153" s="19"/>
      <c r="O153" s="20"/>
      <c r="P153" s="21"/>
      <c r="Q153" s="502"/>
      <c r="R153" s="599"/>
      <c r="S153" s="498"/>
      <c r="T153" s="496"/>
    </row>
    <row r="154" spans="1:20" ht="11.25" customHeight="1" x14ac:dyDescent="0.15">
      <c r="A154" s="496"/>
      <c r="B154" s="599"/>
      <c r="C154" s="498"/>
      <c r="D154" s="502"/>
      <c r="F154" s="22"/>
      <c r="O154" s="23"/>
      <c r="Q154" s="502"/>
      <c r="R154" s="599"/>
      <c r="S154" s="498"/>
      <c r="T154" s="496"/>
    </row>
    <row r="155" spans="1:20" ht="11.25" customHeight="1" x14ac:dyDescent="0.15">
      <c r="A155" s="496"/>
      <c r="B155" s="599"/>
      <c r="C155" s="498"/>
      <c r="D155" s="502"/>
      <c r="F155" s="22">
        <v>14</v>
      </c>
      <c r="G155" s="99"/>
      <c r="N155" s="100"/>
      <c r="O155" s="23">
        <v>18</v>
      </c>
      <c r="Q155" s="502"/>
      <c r="R155" s="599"/>
      <c r="S155" s="498"/>
      <c r="T155" s="496"/>
    </row>
    <row r="156" spans="1:20" ht="11.25" customHeight="1" x14ac:dyDescent="0.15">
      <c r="A156" s="496"/>
      <c r="B156" s="599" t="str">
        <f>VLOOKUP(D156,Ｄ!$A$33:$E$66,4,FALSE)</f>
        <v>小出・伊藤</v>
      </c>
      <c r="C156" s="498" t="str">
        <f>VLOOKUP(D156,Ｄ!$A$33:$E$66,5,FALSE)</f>
        <v>（辰巳台）</v>
      </c>
      <c r="D156" s="502">
        <v>2</v>
      </c>
      <c r="F156" s="22"/>
      <c r="G156" s="120"/>
      <c r="N156" s="23"/>
      <c r="O156" s="23"/>
      <c r="Q156" s="502">
        <v>17</v>
      </c>
      <c r="R156" s="599" t="str">
        <f>VLOOKUP(Q156,Ｄ!$A$33:$E$66,4,FALSE)</f>
        <v>大鷹・迎</v>
      </c>
      <c r="S156" s="498" t="str">
        <f>VLOOKUP(Q156,Ｄ!$A$33:$E$66,5,FALSE)</f>
        <v>（中原）</v>
      </c>
      <c r="T156" s="496"/>
    </row>
    <row r="157" spans="1:20" ht="11.25" customHeight="1" x14ac:dyDescent="0.15">
      <c r="A157" s="496"/>
      <c r="B157" s="599"/>
      <c r="C157" s="498"/>
      <c r="D157" s="502"/>
      <c r="E157" s="19">
        <v>1</v>
      </c>
      <c r="F157" s="24"/>
      <c r="G157" s="22"/>
      <c r="N157" s="23"/>
      <c r="O157" s="25"/>
      <c r="P157" s="20">
        <v>8</v>
      </c>
      <c r="Q157" s="502"/>
      <c r="R157" s="599"/>
      <c r="S157" s="498"/>
      <c r="T157" s="496"/>
    </row>
    <row r="158" spans="1:20" ht="11.25" customHeight="1" x14ac:dyDescent="0.15">
      <c r="A158" s="496"/>
      <c r="B158" s="599" t="str">
        <f>VLOOKUP(D158,Ｄ!$A$33:$E$66,4,FALSE)</f>
        <v>豊田・林</v>
      </c>
      <c r="C158" s="498" t="str">
        <f>VLOOKUP(D158,Ｄ!$A$33:$E$66,5,FALSE)</f>
        <v>（東金西）</v>
      </c>
      <c r="D158" s="502">
        <v>3</v>
      </c>
      <c r="E158" s="24"/>
      <c r="G158" s="22"/>
      <c r="N158" s="23"/>
      <c r="P158" s="25"/>
      <c r="Q158" s="502">
        <v>18</v>
      </c>
      <c r="R158" s="599" t="str">
        <f>VLOOKUP(Q158,Ｄ!$A$33:$E$66,4,FALSE)</f>
        <v>一ノ瀬・市川</v>
      </c>
      <c r="S158" s="498" t="str">
        <f>VLOOKUP(Q158,Ｄ!$A$33:$E$66,5,FALSE)</f>
        <v>（周西南）</v>
      </c>
      <c r="T158" s="496"/>
    </row>
    <row r="159" spans="1:20" ht="11.25" customHeight="1" x14ac:dyDescent="0.15">
      <c r="A159" s="496"/>
      <c r="B159" s="599"/>
      <c r="C159" s="498"/>
      <c r="D159" s="502"/>
      <c r="G159" s="22">
        <v>22</v>
      </c>
      <c r="H159" s="118"/>
      <c r="I159" s="19"/>
      <c r="L159" s="20"/>
      <c r="M159" s="43"/>
      <c r="N159" s="23">
        <v>24</v>
      </c>
      <c r="Q159" s="502"/>
      <c r="R159" s="599"/>
      <c r="S159" s="498"/>
      <c r="T159" s="496"/>
    </row>
    <row r="160" spans="1:20" ht="11.25" customHeight="1" x14ac:dyDescent="0.15">
      <c r="A160" s="496"/>
      <c r="B160" s="599" t="str">
        <f>VLOOKUP(D160,Ｄ!$A$33:$E$66,4,FALSE)</f>
        <v>田中・橋本</v>
      </c>
      <c r="C160" s="498" t="str">
        <f>VLOOKUP(D160,Ｄ!$A$33:$E$66,5,FALSE)</f>
        <v>（新松戸南）</v>
      </c>
      <c r="D160" s="502">
        <v>4</v>
      </c>
      <c r="G160" s="22"/>
      <c r="I160" s="22"/>
      <c r="L160" s="23"/>
      <c r="N160" s="23"/>
      <c r="Q160" s="502">
        <v>19</v>
      </c>
      <c r="R160" s="599" t="str">
        <f>VLOOKUP(Q160,Ｄ!$A$33:$E$66,4,FALSE)</f>
        <v>柴田・川島</v>
      </c>
      <c r="S160" s="498" t="str">
        <f>VLOOKUP(Q160,Ｄ!$A$33:$E$66,5,FALSE)</f>
        <v>（花園）</v>
      </c>
      <c r="T160" s="496"/>
    </row>
    <row r="161" spans="1:20" ht="11.25" customHeight="1" x14ac:dyDescent="0.15">
      <c r="A161" s="496"/>
      <c r="B161" s="599"/>
      <c r="C161" s="498"/>
      <c r="D161" s="502"/>
      <c r="E161" s="19">
        <v>2</v>
      </c>
      <c r="G161" s="22"/>
      <c r="I161" s="22"/>
      <c r="L161" s="23"/>
      <c r="N161" s="23"/>
      <c r="P161" s="20">
        <v>9</v>
      </c>
      <c r="Q161" s="502"/>
      <c r="R161" s="599"/>
      <c r="S161" s="498"/>
      <c r="T161" s="496"/>
    </row>
    <row r="162" spans="1:20" ht="11.25" customHeight="1" x14ac:dyDescent="0.15">
      <c r="A162" s="496"/>
      <c r="B162" s="599" t="str">
        <f>VLOOKUP(D162,Ｄ!$A$33:$E$66,4,FALSE)</f>
        <v>高木・梅田</v>
      </c>
      <c r="C162" s="498" t="str">
        <f>VLOOKUP(D162,Ｄ!$A$33:$E$66,5,FALSE)</f>
        <v>（桜台）</v>
      </c>
      <c r="D162" s="502">
        <v>5</v>
      </c>
      <c r="E162" s="24"/>
      <c r="F162" s="19"/>
      <c r="G162" s="22"/>
      <c r="I162" s="22"/>
      <c r="L162" s="23"/>
      <c r="N162" s="23"/>
      <c r="O162" s="20"/>
      <c r="P162" s="25"/>
      <c r="Q162" s="502">
        <v>20</v>
      </c>
      <c r="R162" s="599" t="str">
        <f>VLOOKUP(Q162,Ｄ!$A$33:$E$66,4,FALSE)</f>
        <v>後藤・中井</v>
      </c>
      <c r="S162" s="498" t="str">
        <f>VLOOKUP(Q162,Ｄ!$A$33:$E$66,5,FALSE)</f>
        <v>（大網）</v>
      </c>
      <c r="T162" s="496"/>
    </row>
    <row r="163" spans="1:20" ht="11.25" customHeight="1" x14ac:dyDescent="0.15">
      <c r="A163" s="496"/>
      <c r="B163" s="599"/>
      <c r="C163" s="498"/>
      <c r="D163" s="502"/>
      <c r="F163" s="22">
        <v>15</v>
      </c>
      <c r="G163" s="24"/>
      <c r="I163" s="22"/>
      <c r="L163" s="23"/>
      <c r="N163" s="25"/>
      <c r="O163" s="23">
        <v>19</v>
      </c>
      <c r="Q163" s="502"/>
      <c r="R163" s="599"/>
      <c r="S163" s="498"/>
      <c r="T163" s="496"/>
    </row>
    <row r="164" spans="1:20" ht="11.25" customHeight="1" x14ac:dyDescent="0.15">
      <c r="A164" s="496"/>
      <c r="B164" s="599" t="str">
        <f>VLOOKUP(D164,Ｄ!$A$33:$E$66,4,FALSE)</f>
        <v>織笠・橋本</v>
      </c>
      <c r="C164" s="498" t="str">
        <f>VLOOKUP(D164,Ｄ!$A$33:$E$66,5,FALSE)</f>
        <v>（大津ケ丘）</v>
      </c>
      <c r="D164" s="502">
        <v>6</v>
      </c>
      <c r="F164" s="22"/>
      <c r="I164" s="22"/>
      <c r="L164" s="23"/>
      <c r="O164" s="23"/>
      <c r="Q164" s="502">
        <v>21</v>
      </c>
      <c r="R164" s="599" t="str">
        <f>VLOOKUP(Q164,Ｄ!$A$33:$E$66,4,FALSE)</f>
        <v>菊地・須藤</v>
      </c>
      <c r="S164" s="498" t="str">
        <f>VLOOKUP(Q164,Ｄ!$A$33:$E$66,5,FALSE)</f>
        <v>（八幡）</v>
      </c>
      <c r="T164" s="496"/>
    </row>
    <row r="165" spans="1:20" ht="11.25" customHeight="1" x14ac:dyDescent="0.15">
      <c r="A165" s="496"/>
      <c r="B165" s="599"/>
      <c r="C165" s="498"/>
      <c r="D165" s="502"/>
      <c r="E165" s="19">
        <v>3</v>
      </c>
      <c r="F165" s="24"/>
      <c r="I165" s="22"/>
      <c r="L165" s="23"/>
      <c r="O165" s="25"/>
      <c r="P165" s="20">
        <v>10</v>
      </c>
      <c r="Q165" s="502"/>
      <c r="R165" s="599"/>
      <c r="S165" s="498"/>
      <c r="T165" s="496"/>
    </row>
    <row r="166" spans="1:20" ht="11.25" customHeight="1" x14ac:dyDescent="0.15">
      <c r="A166" s="496"/>
      <c r="B166" s="599" t="str">
        <f>VLOOKUP(D166,Ｄ!$A$33:$E$66,4,FALSE)</f>
        <v>阿部・林</v>
      </c>
      <c r="C166" s="498" t="str">
        <f>VLOOKUP(D166,Ｄ!$A$33:$E$66,5,FALSE)</f>
        <v>（千城台南）</v>
      </c>
      <c r="D166" s="502">
        <v>7</v>
      </c>
      <c r="E166" s="24"/>
      <c r="I166" s="22"/>
      <c r="J166" s="603"/>
      <c r="K166" s="605"/>
      <c r="L166" s="23"/>
      <c r="P166" s="25"/>
      <c r="Q166" s="502">
        <v>22</v>
      </c>
      <c r="R166" s="599" t="str">
        <f>VLOOKUP(Q166,Ｄ!$A$33:$E$66,4,FALSE)</f>
        <v>高坂・峯</v>
      </c>
      <c r="S166" s="498" t="str">
        <f>VLOOKUP(Q166,Ｄ!$A$33:$E$66,5,FALSE)</f>
        <v>（桜台）</v>
      </c>
      <c r="T166" s="496"/>
    </row>
    <row r="167" spans="1:20" ht="11.25" customHeight="1" x14ac:dyDescent="0.15">
      <c r="A167" s="496"/>
      <c r="B167" s="599"/>
      <c r="C167" s="498"/>
      <c r="D167" s="502"/>
      <c r="I167" s="30">
        <v>26</v>
      </c>
      <c r="J167" s="604"/>
      <c r="K167" s="606"/>
      <c r="L167" s="31">
        <v>27</v>
      </c>
      <c r="Q167" s="502"/>
      <c r="R167" s="599"/>
      <c r="S167" s="498"/>
      <c r="T167" s="496"/>
    </row>
    <row r="168" spans="1:20" ht="11.25" customHeight="1" x14ac:dyDescent="0.15">
      <c r="A168" s="496"/>
      <c r="B168" s="599" t="str">
        <f>VLOOKUP(D168,Ｄ!$A$33:$E$66,4,FALSE)</f>
        <v>豊田・鈴木</v>
      </c>
      <c r="C168" s="498" t="str">
        <f>VLOOKUP(D168,Ｄ!$A$33:$E$66,5,FALSE)</f>
        <v>（市川五）</v>
      </c>
      <c r="D168" s="502">
        <v>8</v>
      </c>
      <c r="I168" s="34"/>
      <c r="J168" s="499">
        <v>28</v>
      </c>
      <c r="K168" s="500"/>
      <c r="L168" s="35"/>
      <c r="Q168" s="502">
        <v>23</v>
      </c>
      <c r="R168" s="599" t="str">
        <f>VLOOKUP(Q168,Ｄ!$A$33:$E$66,4,FALSE)</f>
        <v>加藤・松井</v>
      </c>
      <c r="S168" s="498" t="str">
        <f>VLOOKUP(Q168,Ｄ!$A$33:$E$66,5,FALSE)</f>
        <v>（貝塚）</v>
      </c>
      <c r="T168" s="496"/>
    </row>
    <row r="169" spans="1:20" ht="11.25" customHeight="1" x14ac:dyDescent="0.15">
      <c r="A169" s="496"/>
      <c r="B169" s="599"/>
      <c r="C169" s="498"/>
      <c r="D169" s="502"/>
      <c r="E169" s="19">
        <v>4</v>
      </c>
      <c r="I169" s="22"/>
      <c r="J169" s="40"/>
      <c r="K169" s="40"/>
      <c r="L169" s="23"/>
      <c r="P169" s="20">
        <v>11</v>
      </c>
      <c r="Q169" s="502"/>
      <c r="R169" s="599"/>
      <c r="S169" s="498"/>
      <c r="T169" s="496"/>
    </row>
    <row r="170" spans="1:20" ht="11.25" customHeight="1" x14ac:dyDescent="0.15">
      <c r="A170" s="496"/>
      <c r="B170" s="599" t="str">
        <f>VLOOKUP(D170,Ｄ!$A$33:$E$66,4,FALSE)</f>
        <v>石黒・林崎</v>
      </c>
      <c r="C170" s="498" t="str">
        <f>VLOOKUP(D170,Ｄ!$A$33:$E$66,5,FALSE)</f>
        <v>（有吉）</v>
      </c>
      <c r="D170" s="502">
        <v>9</v>
      </c>
      <c r="E170" s="24"/>
      <c r="F170" s="19"/>
      <c r="I170" s="22"/>
      <c r="J170" s="40"/>
      <c r="K170" s="40"/>
      <c r="L170" s="23"/>
      <c r="O170" s="20"/>
      <c r="P170" s="25"/>
      <c r="Q170" s="502">
        <v>24</v>
      </c>
      <c r="R170" s="599" t="str">
        <f>VLOOKUP(Q170,Ｄ!$A$33:$E$66,4,FALSE)</f>
        <v>加藤・吉田</v>
      </c>
      <c r="S170" s="498" t="str">
        <f>VLOOKUP(Q170,Ｄ!$A$33:$E$66,5,FALSE)</f>
        <v>（新松戸南）</v>
      </c>
      <c r="T170" s="496"/>
    </row>
    <row r="171" spans="1:20" ht="11.25" customHeight="1" x14ac:dyDescent="0.15">
      <c r="A171" s="496"/>
      <c r="B171" s="599"/>
      <c r="C171" s="498"/>
      <c r="D171" s="502"/>
      <c r="F171" s="22">
        <v>16</v>
      </c>
      <c r="I171" s="22"/>
      <c r="J171" s="17"/>
      <c r="K171" s="14"/>
      <c r="L171" s="23"/>
      <c r="O171" s="23">
        <v>20</v>
      </c>
      <c r="Q171" s="502"/>
      <c r="R171" s="599"/>
      <c r="S171" s="498"/>
      <c r="T171" s="496"/>
    </row>
    <row r="172" spans="1:20" ht="11.25" customHeight="1" x14ac:dyDescent="0.15">
      <c r="A172" s="496"/>
      <c r="B172" s="599" t="str">
        <f>VLOOKUP(D172,Ｄ!$A$33:$E$66,4,FALSE)</f>
        <v>蝦原・星野</v>
      </c>
      <c r="C172" s="498" t="str">
        <f>VLOOKUP(D172,Ｄ!$A$33:$E$66,5,FALSE)</f>
        <v>（木刈）</v>
      </c>
      <c r="D172" s="502">
        <v>10</v>
      </c>
      <c r="F172" s="22"/>
      <c r="G172" s="19"/>
      <c r="I172" s="22"/>
      <c r="J172" s="17"/>
      <c r="K172" s="14"/>
      <c r="L172" s="23"/>
      <c r="N172" s="20"/>
      <c r="O172" s="23"/>
      <c r="Q172" s="502">
        <v>25</v>
      </c>
      <c r="R172" s="599" t="str">
        <f>VLOOKUP(Q172,Ｄ!$A$33:$E$66,4,FALSE)</f>
        <v>伊東・小谷野</v>
      </c>
      <c r="S172" s="498" t="str">
        <f>VLOOKUP(Q172,Ｄ!$A$33:$E$66,5,FALSE)</f>
        <v>（茂原南）</v>
      </c>
      <c r="T172" s="496"/>
    </row>
    <row r="173" spans="1:20" ht="11.25" customHeight="1" x14ac:dyDescent="0.15">
      <c r="A173" s="496"/>
      <c r="B173" s="599"/>
      <c r="C173" s="498"/>
      <c r="D173" s="502"/>
      <c r="E173" s="19">
        <v>5</v>
      </c>
      <c r="F173" s="24"/>
      <c r="G173" s="22"/>
      <c r="I173" s="22"/>
      <c r="J173" s="17"/>
      <c r="K173" s="14"/>
      <c r="L173" s="23"/>
      <c r="N173" s="23"/>
      <c r="O173" s="25"/>
      <c r="P173" s="20">
        <v>12</v>
      </c>
      <c r="Q173" s="502"/>
      <c r="R173" s="599"/>
      <c r="S173" s="498"/>
      <c r="T173" s="496"/>
    </row>
    <row r="174" spans="1:20" ht="11.25" customHeight="1" x14ac:dyDescent="0.15">
      <c r="A174" s="496"/>
      <c r="B174" s="599" t="str">
        <f>VLOOKUP(D174,Ｄ!$A$33:$E$66,4,FALSE)</f>
        <v>椎名・石井</v>
      </c>
      <c r="C174" s="498" t="str">
        <f>VLOOKUP(D174,Ｄ!$A$33:$E$66,5,FALSE)</f>
        <v>（大穴）</v>
      </c>
      <c r="D174" s="502">
        <v>11</v>
      </c>
      <c r="E174" s="24"/>
      <c r="G174" s="22"/>
      <c r="I174" s="22"/>
      <c r="J174" s="17"/>
      <c r="K174" s="14"/>
      <c r="L174" s="23"/>
      <c r="N174" s="23"/>
      <c r="P174" s="25"/>
      <c r="Q174" s="502">
        <v>26</v>
      </c>
      <c r="R174" s="599" t="str">
        <f>VLOOKUP(Q174,Ｄ!$A$33:$E$66,4,FALSE)</f>
        <v>藤野・吉田</v>
      </c>
      <c r="S174" s="498" t="str">
        <f>VLOOKUP(Q174,Ｄ!$A$33:$E$66,5,FALSE)</f>
        <v>（大穴）</v>
      </c>
      <c r="T174" s="496"/>
    </row>
    <row r="175" spans="1:20" ht="11.25" customHeight="1" x14ac:dyDescent="0.15">
      <c r="A175" s="496"/>
      <c r="B175" s="599"/>
      <c r="C175" s="498"/>
      <c r="D175" s="502"/>
      <c r="G175" s="22">
        <v>23</v>
      </c>
      <c r="H175" s="37"/>
      <c r="I175" s="24"/>
      <c r="J175" s="17"/>
      <c r="K175" s="14"/>
      <c r="L175" s="23"/>
      <c r="M175" s="134"/>
      <c r="N175" s="23"/>
      <c r="Q175" s="502"/>
      <c r="R175" s="599"/>
      <c r="S175" s="498"/>
      <c r="T175" s="496"/>
    </row>
    <row r="176" spans="1:20" ht="11.25" customHeight="1" x14ac:dyDescent="0.15">
      <c r="A176" s="496"/>
      <c r="B176" s="599" t="str">
        <f>VLOOKUP(D176,Ｄ!$A$33:$E$66,4,FALSE)</f>
        <v>古橋・鈴木</v>
      </c>
      <c r="C176" s="498" t="str">
        <f>VLOOKUP(D176,Ｄ!$A$33:$E$66,5,FALSE)</f>
        <v>（西武台千葉）</v>
      </c>
      <c r="D176" s="502">
        <v>12</v>
      </c>
      <c r="G176" s="22"/>
      <c r="J176" s="17"/>
      <c r="K176" s="14"/>
      <c r="L176" s="25"/>
      <c r="M176" s="119"/>
      <c r="N176" s="17">
        <v>25</v>
      </c>
      <c r="Q176" s="502">
        <v>27</v>
      </c>
      <c r="R176" s="599" t="str">
        <f>VLOOKUP(Q176,Ｄ!$A$33:$E$66,4,FALSE)</f>
        <v>佐藤・林</v>
      </c>
      <c r="S176" s="498" t="str">
        <f>VLOOKUP(Q176,Ｄ!$A$33:$E$66,5,FALSE)</f>
        <v>（鎌ヶ谷四）</v>
      </c>
      <c r="T176" s="496"/>
    </row>
    <row r="177" spans="1:20" ht="11.25" customHeight="1" x14ac:dyDescent="0.15">
      <c r="A177" s="496"/>
      <c r="B177" s="599"/>
      <c r="C177" s="498"/>
      <c r="D177" s="502"/>
      <c r="E177" s="19">
        <v>6</v>
      </c>
      <c r="G177" s="22"/>
      <c r="J177" s="17"/>
      <c r="K177" s="14"/>
      <c r="N177" s="23"/>
      <c r="P177" s="20">
        <v>13</v>
      </c>
      <c r="Q177" s="502"/>
      <c r="R177" s="599"/>
      <c r="S177" s="498"/>
      <c r="T177" s="496"/>
    </row>
    <row r="178" spans="1:20" ht="11.25" customHeight="1" x14ac:dyDescent="0.15">
      <c r="A178" s="496"/>
      <c r="B178" s="599" t="str">
        <f>VLOOKUP(D178,Ｄ!$A$33:$E$66,4,FALSE)</f>
        <v>北崎・伊藤</v>
      </c>
      <c r="C178" s="498" t="str">
        <f>VLOOKUP(D178,Ｄ!$A$33:$E$66,5,FALSE)</f>
        <v>（旭二）</v>
      </c>
      <c r="D178" s="502">
        <v>13</v>
      </c>
      <c r="E178" s="24"/>
      <c r="F178" s="19"/>
      <c r="G178" s="22"/>
      <c r="J178" s="17"/>
      <c r="K178" s="14"/>
      <c r="N178" s="23"/>
      <c r="O178" s="20"/>
      <c r="P178" s="25"/>
      <c r="Q178" s="502">
        <v>28</v>
      </c>
      <c r="R178" s="599" t="str">
        <f>VLOOKUP(Q178,Ｄ!$A$33:$E$66,4,FALSE)</f>
        <v>寺本・山下</v>
      </c>
      <c r="S178" s="498" t="str">
        <f>VLOOKUP(Q178,Ｄ!$A$33:$E$66,5,FALSE)</f>
        <v>（市川一）</v>
      </c>
      <c r="T178" s="496"/>
    </row>
    <row r="179" spans="1:20" ht="11.25" customHeight="1" x14ac:dyDescent="0.15">
      <c r="A179" s="496"/>
      <c r="B179" s="599"/>
      <c r="C179" s="498"/>
      <c r="D179" s="502"/>
      <c r="F179" s="22">
        <v>17</v>
      </c>
      <c r="G179" s="111"/>
      <c r="J179" s="17"/>
      <c r="K179" s="14"/>
      <c r="N179" s="112"/>
      <c r="O179" s="23"/>
      <c r="Q179" s="502"/>
      <c r="R179" s="599"/>
      <c r="S179" s="498"/>
      <c r="T179" s="496"/>
    </row>
    <row r="180" spans="1:20" ht="11.25" customHeight="1" x14ac:dyDescent="0.15">
      <c r="A180" s="496"/>
      <c r="B180" s="599" t="str">
        <f>VLOOKUP(D180,Ｄ!$A$33:$E$66,4,FALSE)</f>
        <v>河村・齊藤</v>
      </c>
      <c r="C180" s="498" t="str">
        <f>VLOOKUP(D180,Ｄ!$A$33:$E$66,5,FALSE)</f>
        <v>（周西南）</v>
      </c>
      <c r="D180" s="502">
        <v>14</v>
      </c>
      <c r="F180" s="22"/>
      <c r="J180" s="144" t="s">
        <v>79</v>
      </c>
      <c r="N180" s="26"/>
      <c r="O180" s="23">
        <v>21</v>
      </c>
      <c r="Q180" s="502"/>
      <c r="R180" s="599"/>
      <c r="S180" s="498"/>
      <c r="T180" s="496"/>
    </row>
    <row r="181" spans="1:20" ht="11.25" customHeight="1" x14ac:dyDescent="0.15">
      <c r="A181" s="496"/>
      <c r="B181" s="599"/>
      <c r="C181" s="498"/>
      <c r="D181" s="502"/>
      <c r="E181" s="19">
        <v>7</v>
      </c>
      <c r="F181" s="24"/>
      <c r="J181" s="17"/>
      <c r="K181" s="37"/>
      <c r="O181" s="23"/>
      <c r="Q181" s="502"/>
      <c r="R181" s="599"/>
      <c r="S181" s="498"/>
      <c r="T181" s="496"/>
    </row>
    <row r="182" spans="1:20" ht="11.25" customHeight="1" x14ac:dyDescent="0.15">
      <c r="A182" s="496"/>
      <c r="B182" s="599" t="str">
        <f>VLOOKUP(D182,Ｄ!$A$33:$E$66,4,FALSE)</f>
        <v>宇津宮・坂井</v>
      </c>
      <c r="C182" s="498" t="str">
        <f>VLOOKUP(D182,Ｄ!$A$33:$E$66,5,FALSE)</f>
        <v>（松戸四）</v>
      </c>
      <c r="D182" s="502">
        <v>15</v>
      </c>
      <c r="E182" s="24"/>
      <c r="J182" s="499">
        <v>29</v>
      </c>
      <c r="K182" s="500"/>
      <c r="O182" s="25"/>
      <c r="P182" s="28"/>
      <c r="Q182" s="502">
        <v>29</v>
      </c>
      <c r="R182" s="599" t="str">
        <f>VLOOKUP(Q182,Ｄ!$A$33:$E$66,4,FALSE)</f>
        <v>平井･有川(早)</v>
      </c>
      <c r="S182" s="498" t="str">
        <f>VLOOKUP(Q182,Ｄ!$A$33:$E$66,5,FALSE)</f>
        <v>（西武台千葉）</v>
      </c>
      <c r="T182" s="496"/>
    </row>
    <row r="183" spans="1:20" ht="11.25" customHeight="1" x14ac:dyDescent="0.15">
      <c r="A183" s="496"/>
      <c r="B183" s="599"/>
      <c r="C183" s="498"/>
      <c r="D183" s="502"/>
      <c r="J183" s="38"/>
      <c r="K183" s="39"/>
      <c r="Q183" s="502"/>
      <c r="R183" s="599"/>
      <c r="S183" s="498"/>
      <c r="T183" s="496"/>
    </row>
    <row r="184" spans="1:20" ht="11.25" customHeight="1" x14ac:dyDescent="0.15">
      <c r="G184" s="608"/>
      <c r="H184" s="608"/>
      <c r="I184" s="608"/>
      <c r="J184" s="608"/>
      <c r="K184" s="609"/>
      <c r="L184" s="609"/>
      <c r="M184" s="609"/>
      <c r="N184" s="609"/>
    </row>
  </sheetData>
  <customSheetViews>
    <customSheetView guid="{84BA2EF8-1540-44DE-AB02-FA557C6684F6}" topLeftCell="A64">
      <selection activeCell="U25" sqref="U25"/>
      <rowBreaks count="3" manualBreakCount="3">
        <brk id="56" max="16383" man="1"/>
        <brk id="120" max="16383" man="1"/>
        <brk id="184" max="16383" man="1"/>
      </rowBreaks>
      <pageMargins left="0.70866141732283472" right="0.39370078740157483" top="0.59055118110236227" bottom="0.19685039370078741" header="0.51181102362204722" footer="0.51181102362204722"/>
      <pageSetup paperSize="13" orientation="portrait" verticalDpi="300" r:id="rId1"/>
      <headerFooter alignWithMargins="0">
        <oddHeader>&amp;L&amp;"HG丸ｺﾞｼｯｸM-PRO,標準"&amp;8&amp;F</oddHeader>
      </headerFooter>
    </customSheetView>
    <customSheetView guid="{55F16F0B-9DCD-4450-8D81-D1C657871ABE}">
      <selection activeCell="R136" sqref="R136:R137"/>
      <rowBreaks count="3" manualBreakCount="3">
        <brk id="56" max="16383" man="1"/>
        <brk id="120" max="16383" man="1"/>
        <brk id="184" max="16383" man="1"/>
      </rowBreaks>
      <pageMargins left="0.70866141732283472" right="0.39370078740157483" top="0.59055118110236227" bottom="0.19685039370078741" header="0.51181102362204722" footer="0.51181102362204722"/>
      <pageSetup paperSize="13" orientation="portrait" verticalDpi="300" r:id="rId2"/>
      <headerFooter alignWithMargins="0">
        <oddHeader>&amp;L&amp;"HG丸ｺﾞｼｯｸM-PRO,標準"&amp;8&amp;F</oddHeader>
      </headerFooter>
    </customSheetView>
    <customSheetView guid="{C28CF6D2-B0CA-4A6C-8547-0AF833095EC8}" showPageBreaks="1" topLeftCell="A46">
      <selection activeCell="F67" sqref="F67"/>
      <rowBreaks count="3" manualBreakCount="3">
        <brk id="56" max="16383" man="1"/>
        <brk id="120" max="16383" man="1"/>
        <brk id="184" max="16383" man="1"/>
      </rowBreaks>
      <pageMargins left="0.70866141732283472" right="0.39370078740157483" top="0.59055118110236227" bottom="0.19685039370078741" header="0.51181102362204722" footer="0.51181102362204722"/>
      <pageSetup paperSize="13" orientation="portrait" verticalDpi="300" r:id="rId3"/>
      <headerFooter alignWithMargins="0">
        <oddHeader>&amp;L&amp;"HG丸ｺﾞｼｯｸM-PRO,標準"&amp;8&amp;F</oddHeader>
      </headerFooter>
    </customSheetView>
    <customSheetView guid="{67950958-82E7-49D3-BC9C-9A13B1B9105B}">
      <selection activeCell="R136" sqref="R136:R137"/>
      <rowBreaks count="3" manualBreakCount="3">
        <brk id="56" max="16383" man="1"/>
        <brk id="120" max="16383" man="1"/>
        <brk id="184" max="16383" man="1"/>
      </rowBreaks>
      <pageMargins left="0.70866141732283472" right="0.39370078740157483" top="0.59055118110236227" bottom="0.19685039370078741" header="0.51181102362204722" footer="0.51181102362204722"/>
      <pageSetup paperSize="13" orientation="portrait" verticalDpi="300" r:id="rId4"/>
      <headerFooter alignWithMargins="0">
        <oddHeader>&amp;L&amp;"HG丸ｺﾞｼｯｸM-PRO,標準"&amp;8&amp;F</oddHeader>
      </headerFooter>
    </customSheetView>
    <customSheetView guid="{C7EF79AD-7084-4700-ADCD-668E0BFE136E}" showRuler="0" topLeftCell="A164">
      <selection activeCell="R182" sqref="R182:R183"/>
      <rowBreaks count="3" manualBreakCount="3">
        <brk id="58" max="16383" man="1"/>
        <brk id="124" max="16383" man="1"/>
        <brk id="188" max="16383" man="1"/>
      </rowBreaks>
      <pageMargins left="0.70866141732283472" right="0.39370078740157483" top="0.59055118110236227" bottom="0.39370078740157483" header="0.51181102362204722" footer="0.51181102362204722"/>
      <pageSetup paperSize="13" orientation="portrait" horizontalDpi="300" verticalDpi="300" r:id="rId5"/>
      <headerFooter alignWithMargins="0">
        <oddHeader>&amp;L&amp;"HG丸ｺﾞｼｯｸM-PRO,標準"&amp;8&amp;F</oddHeader>
      </headerFooter>
    </customSheetView>
    <customSheetView guid="{AEA031C2-629C-4A2E-959E-FF337A508141}" scale="85" showPageBreaks="1" view="pageBreakPreview" showRuler="0">
      <selection activeCell="U17" sqref="U17"/>
      <rowBreaks count="2" manualBreakCount="2">
        <brk id="54" max="16383" man="1"/>
        <brk id="118" max="19" man="1"/>
      </rowBreaks>
      <pageMargins left="0.70866141732283472" right="0.39370078740157483" top="0.59055118110236227" bottom="0.39370078740157483" header="0.51181102362204722" footer="0.51181102362204722"/>
      <pageSetup paperSize="13" orientation="portrait" horizontalDpi="300" verticalDpi="300" r:id="rId6"/>
      <headerFooter alignWithMargins="0">
        <oddHeader>&amp;L&amp;"HG丸ｺﾞｼｯｸM-PRO,標準"&amp;8&amp;F</oddHeader>
      </headerFooter>
    </customSheetView>
    <customSheetView guid="{C1FC9FE0-9C36-4C40-A616-C57F71C36EB7}" scale="75" showPageBreaks="1" showRuler="0" topLeftCell="A111">
      <selection activeCell="V82" sqref="V82"/>
      <rowBreaks count="4" manualBreakCount="4">
        <brk id="62" max="16383" man="1"/>
        <brk id="130" max="16383" man="1"/>
        <brk id="197" max="16383" man="1"/>
        <brk id="198" max="16383" man="1"/>
      </rowBreaks>
      <pageMargins left="0.70866141732283472" right="0.39370078740157483" top="0.59055118110236227" bottom="0.39370078740157483" header="0.51181102362204722" footer="0.51181102362204722"/>
      <pageSetup paperSize="13" orientation="portrait" horizontalDpi="300" verticalDpi="300" r:id="rId7"/>
      <headerFooter alignWithMargins="0">
        <oddHeader>&amp;L&amp;"HG丸ｺﾞｼｯｸM-PRO,標準"&amp;8&amp;F</oddHeader>
      </headerFooter>
    </customSheetView>
    <customSheetView guid="{C7D6172A-FECF-423E-85CC-6F7F8AAC65B9}" scale="75" showPageBreaks="1" showRuler="0" topLeftCell="A111">
      <selection activeCell="V82" sqref="V82"/>
      <rowBreaks count="3" manualBreakCount="3">
        <brk id="62" max="16383" man="1"/>
        <brk id="130" max="16383" man="1"/>
        <brk id="197" max="16383" man="1"/>
      </rowBreaks>
      <pageMargins left="0.70866141732283472" right="0.39370078740157483" top="0.59055118110236227" bottom="0.39370078740157483" header="0.51181102362204722" footer="0.51181102362204722"/>
      <pageSetup paperSize="13" orientation="portrait" horizontalDpi="300" verticalDpi="300" r:id="rId8"/>
      <headerFooter alignWithMargins="0">
        <oddHeader>&amp;L&amp;"HG丸ｺﾞｼｯｸM-PRO,標準"&amp;8&amp;F</oddHeader>
      </headerFooter>
    </customSheetView>
    <customSheetView guid="{042D1E7E-6DEB-42E0-AB4E-7CCF458C60F7}" showPageBreaks="1" showRuler="0">
      <selection activeCell="R186" sqref="R186:R187"/>
      <rowBreaks count="2" manualBreakCount="2">
        <brk id="58" max="16383" man="1"/>
        <brk id="124" max="19" man="1"/>
      </rowBreaks>
      <pageMargins left="0.70866141732283472" right="0.39370078740157483" top="0.59055118110236227" bottom="0.19685039370078741" header="0.51181102362204722" footer="0.51181102362204722"/>
      <pageSetup paperSize="13" orientation="portrait" horizontalDpi="300" verticalDpi="300" r:id="rId9"/>
      <headerFooter alignWithMargins="0">
        <oddHeader>&amp;L&amp;"HG丸ｺﾞｼｯｸM-PRO,標準"&amp;8&amp;F</oddHeader>
      </headerFooter>
    </customSheetView>
    <customSheetView guid="{097CC973-03A1-4661-97C0-EA1660F0B571}" showRuler="0" topLeftCell="A164">
      <selection activeCell="R182" sqref="R182:R183"/>
      <rowBreaks count="3" manualBreakCount="3">
        <brk id="58" max="16383" man="1"/>
        <brk id="124" max="16383" man="1"/>
        <brk id="188" max="16383" man="1"/>
      </rowBreaks>
      <pageMargins left="0.70866141732283472" right="0.39370078740157483" top="0.59055118110236227" bottom="0.39370078740157483" header="0.51181102362204722" footer="0.51181102362204722"/>
      <pageSetup paperSize="13" orientation="portrait" horizontalDpi="300" verticalDpi="300" r:id="rId10"/>
      <headerFooter alignWithMargins="0">
        <oddHeader>&amp;L&amp;"HG丸ｺﾞｼｯｸM-PRO,標準"&amp;8&amp;F</oddHeader>
      </headerFooter>
    </customSheetView>
  </customSheetViews>
  <mergeCells count="702">
    <mergeCell ref="Q142:Q143"/>
    <mergeCell ref="S134:S135"/>
    <mergeCell ref="Q136:Q137"/>
    <mergeCell ref="T132:T133"/>
    <mergeCell ref="Q138:Q139"/>
    <mergeCell ref="D138:D139"/>
    <mergeCell ref="R140:R141"/>
    <mergeCell ref="D136:D137"/>
    <mergeCell ref="R138:R139"/>
    <mergeCell ref="D140:D141"/>
    <mergeCell ref="J135:K135"/>
    <mergeCell ref="R136:R137"/>
    <mergeCell ref="Q140:Q141"/>
    <mergeCell ref="D134:D135"/>
    <mergeCell ref="D132:D133"/>
    <mergeCell ref="Q132:Q133"/>
    <mergeCell ref="Q134:Q135"/>
    <mergeCell ref="T124:T125"/>
    <mergeCell ref="R142:R143"/>
    <mergeCell ref="S142:S143"/>
    <mergeCell ref="S144:S145"/>
    <mergeCell ref="S126:S127"/>
    <mergeCell ref="S132:S133"/>
    <mergeCell ref="S124:S125"/>
    <mergeCell ref="R124:R125"/>
    <mergeCell ref="T122:T123"/>
    <mergeCell ref="S122:S123"/>
    <mergeCell ref="T126:T127"/>
    <mergeCell ref="T138:T139"/>
    <mergeCell ref="T140:T141"/>
    <mergeCell ref="R134:R135"/>
    <mergeCell ref="S136:S137"/>
    <mergeCell ref="S138:S139"/>
    <mergeCell ref="R132:R133"/>
    <mergeCell ref="R128:R129"/>
    <mergeCell ref="T136:T137"/>
    <mergeCell ref="T128:T129"/>
    <mergeCell ref="T130:T131"/>
    <mergeCell ref="S130:S131"/>
    <mergeCell ref="S128:S129"/>
    <mergeCell ref="T134:T135"/>
    <mergeCell ref="T104:T105"/>
    <mergeCell ref="T106:T107"/>
    <mergeCell ref="T110:T111"/>
    <mergeCell ref="S108:S109"/>
    <mergeCell ref="T108:T109"/>
    <mergeCell ref="S106:S107"/>
    <mergeCell ref="S110:S111"/>
    <mergeCell ref="S104:S105"/>
    <mergeCell ref="S118:S119"/>
    <mergeCell ref="T112:T113"/>
    <mergeCell ref="T114:T115"/>
    <mergeCell ref="T116:T117"/>
    <mergeCell ref="S114:S115"/>
    <mergeCell ref="S112:S113"/>
    <mergeCell ref="S116:S117"/>
    <mergeCell ref="T118:T119"/>
    <mergeCell ref="G148:J148"/>
    <mergeCell ref="K148:N148"/>
    <mergeCell ref="E151:P151"/>
    <mergeCell ref="Q146:Q147"/>
    <mergeCell ref="J146:K146"/>
    <mergeCell ref="D152:D153"/>
    <mergeCell ref="R152:R153"/>
    <mergeCell ref="T154:T155"/>
    <mergeCell ref="S154:S155"/>
    <mergeCell ref="T152:T153"/>
    <mergeCell ref="R154:R155"/>
    <mergeCell ref="S146:S147"/>
    <mergeCell ref="C172:C173"/>
    <mergeCell ref="B178:B179"/>
    <mergeCell ref="B162:B163"/>
    <mergeCell ref="B158:B159"/>
    <mergeCell ref="B170:B171"/>
    <mergeCell ref="A170:A171"/>
    <mergeCell ref="D144:D145"/>
    <mergeCell ref="D154:D155"/>
    <mergeCell ref="D146:D147"/>
    <mergeCell ref="B172:B173"/>
    <mergeCell ref="B166:B167"/>
    <mergeCell ref="A172:A173"/>
    <mergeCell ref="A156:A157"/>
    <mergeCell ref="A158:A159"/>
    <mergeCell ref="B154:B155"/>
    <mergeCell ref="B156:B157"/>
    <mergeCell ref="A154:A155"/>
    <mergeCell ref="C144:C145"/>
    <mergeCell ref="A144:A145"/>
    <mergeCell ref="B144:B145"/>
    <mergeCell ref="B174:B175"/>
    <mergeCell ref="C174:C175"/>
    <mergeCell ref="A146:A147"/>
    <mergeCell ref="B146:B147"/>
    <mergeCell ref="A162:A163"/>
    <mergeCell ref="B160:B161"/>
    <mergeCell ref="A160:A161"/>
    <mergeCell ref="D142:D143"/>
    <mergeCell ref="C170:C171"/>
    <mergeCell ref="C162:C163"/>
    <mergeCell ref="A168:A169"/>
    <mergeCell ref="B168:B169"/>
    <mergeCell ref="C154:C155"/>
    <mergeCell ref="C158:C159"/>
    <mergeCell ref="D158:D159"/>
    <mergeCell ref="C160:C161"/>
    <mergeCell ref="C156:C157"/>
    <mergeCell ref="D160:D161"/>
    <mergeCell ref="D156:D157"/>
    <mergeCell ref="D162:D163"/>
    <mergeCell ref="A142:A143"/>
    <mergeCell ref="B142:B143"/>
    <mergeCell ref="C142:C143"/>
    <mergeCell ref="A152:A153"/>
    <mergeCell ref="B152:B153"/>
    <mergeCell ref="C152:C153"/>
    <mergeCell ref="A164:A165"/>
    <mergeCell ref="C168:C169"/>
    <mergeCell ref="C166:C167"/>
    <mergeCell ref="B164:B165"/>
    <mergeCell ref="D166:D167"/>
    <mergeCell ref="J166:J167"/>
    <mergeCell ref="D164:D165"/>
    <mergeCell ref="K166:K167"/>
    <mergeCell ref="A166:A167"/>
    <mergeCell ref="D168:D169"/>
    <mergeCell ref="C164:C165"/>
    <mergeCell ref="D174:D175"/>
    <mergeCell ref="S176:S177"/>
    <mergeCell ref="S172:S173"/>
    <mergeCell ref="R174:R175"/>
    <mergeCell ref="D170:D171"/>
    <mergeCell ref="D172:D173"/>
    <mergeCell ref="S174:S175"/>
    <mergeCell ref="R170:R171"/>
    <mergeCell ref="R168:R169"/>
    <mergeCell ref="J168:K168"/>
    <mergeCell ref="A174:A175"/>
    <mergeCell ref="T182:T183"/>
    <mergeCell ref="R182:R183"/>
    <mergeCell ref="S182:S183"/>
    <mergeCell ref="T180:T181"/>
    <mergeCell ref="S180:S181"/>
    <mergeCell ref="S178:S179"/>
    <mergeCell ref="A176:A177"/>
    <mergeCell ref="B180:B181"/>
    <mergeCell ref="D180:D181"/>
    <mergeCell ref="D178:D179"/>
    <mergeCell ref="C178:C179"/>
    <mergeCell ref="T178:T179"/>
    <mergeCell ref="T176:T177"/>
    <mergeCell ref="A178:A179"/>
    <mergeCell ref="D182:D183"/>
    <mergeCell ref="A180:A181"/>
    <mergeCell ref="A182:A183"/>
    <mergeCell ref="C182:C183"/>
    <mergeCell ref="B182:B183"/>
    <mergeCell ref="C180:C181"/>
    <mergeCell ref="B176:B177"/>
    <mergeCell ref="C176:C177"/>
    <mergeCell ref="D176:D177"/>
    <mergeCell ref="G184:J184"/>
    <mergeCell ref="R172:R173"/>
    <mergeCell ref="K184:N184"/>
    <mergeCell ref="Q178:Q179"/>
    <mergeCell ref="Q174:Q175"/>
    <mergeCell ref="Q172:Q173"/>
    <mergeCell ref="Q182:Q183"/>
    <mergeCell ref="Q176:Q177"/>
    <mergeCell ref="Q180:Q181"/>
    <mergeCell ref="R180:R181"/>
    <mergeCell ref="R178:R179"/>
    <mergeCell ref="R176:R177"/>
    <mergeCell ref="J182:K182"/>
    <mergeCell ref="T174:T175"/>
    <mergeCell ref="Q162:Q163"/>
    <mergeCell ref="S164:S165"/>
    <mergeCell ref="Q166:Q167"/>
    <mergeCell ref="T160:T161"/>
    <mergeCell ref="T168:T169"/>
    <mergeCell ref="S166:S167"/>
    <mergeCell ref="T166:T167"/>
    <mergeCell ref="S168:S169"/>
    <mergeCell ref="S160:S161"/>
    <mergeCell ref="T164:T165"/>
    <mergeCell ref="S162:S163"/>
    <mergeCell ref="T172:T173"/>
    <mergeCell ref="Q168:Q169"/>
    <mergeCell ref="T170:T171"/>
    <mergeCell ref="R166:R167"/>
    <mergeCell ref="S170:S171"/>
    <mergeCell ref="Q170:Q171"/>
    <mergeCell ref="Q144:Q145"/>
    <mergeCell ref="T156:T157"/>
    <mergeCell ref="S152:S153"/>
    <mergeCell ref="Q152:Q153"/>
    <mergeCell ref="Q154:Q155"/>
    <mergeCell ref="Q158:Q159"/>
    <mergeCell ref="Q164:Q165"/>
    <mergeCell ref="Q160:Q161"/>
    <mergeCell ref="S140:S141"/>
    <mergeCell ref="T142:T143"/>
    <mergeCell ref="T146:T147"/>
    <mergeCell ref="R146:R147"/>
    <mergeCell ref="T158:T159"/>
    <mergeCell ref="S156:S157"/>
    <mergeCell ref="S158:S159"/>
    <mergeCell ref="R144:R145"/>
    <mergeCell ref="T162:T163"/>
    <mergeCell ref="R162:R163"/>
    <mergeCell ref="R160:R161"/>
    <mergeCell ref="R156:R157"/>
    <mergeCell ref="R158:R159"/>
    <mergeCell ref="R164:R165"/>
    <mergeCell ref="Q156:Q157"/>
    <mergeCell ref="T144:T145"/>
    <mergeCell ref="A126:A127"/>
    <mergeCell ref="C128:C129"/>
    <mergeCell ref="B130:B131"/>
    <mergeCell ref="C130:C131"/>
    <mergeCell ref="A130:A131"/>
    <mergeCell ref="A128:A129"/>
    <mergeCell ref="B128:B129"/>
    <mergeCell ref="C146:C147"/>
    <mergeCell ref="A140:A141"/>
    <mergeCell ref="C132:C133"/>
    <mergeCell ref="A132:A133"/>
    <mergeCell ref="B132:B133"/>
    <mergeCell ref="A136:A137"/>
    <mergeCell ref="B134:B135"/>
    <mergeCell ref="C134:C135"/>
    <mergeCell ref="A134:A135"/>
    <mergeCell ref="B138:B139"/>
    <mergeCell ref="C138:C139"/>
    <mergeCell ref="A138:A139"/>
    <mergeCell ref="B140:B141"/>
    <mergeCell ref="C140:C141"/>
    <mergeCell ref="C136:C137"/>
    <mergeCell ref="B136:B137"/>
    <mergeCell ref="Q130:Q131"/>
    <mergeCell ref="R130:R131"/>
    <mergeCell ref="C118:C119"/>
    <mergeCell ref="Q124:Q125"/>
    <mergeCell ref="R126:R127"/>
    <mergeCell ref="Q122:Q123"/>
    <mergeCell ref="R122:R123"/>
    <mergeCell ref="E121:P121"/>
    <mergeCell ref="D130:D131"/>
    <mergeCell ref="D122:D123"/>
    <mergeCell ref="D128:D129"/>
    <mergeCell ref="D126:D127"/>
    <mergeCell ref="Q126:Q127"/>
    <mergeCell ref="Q128:Q129"/>
    <mergeCell ref="Q116:Q117"/>
    <mergeCell ref="D116:D117"/>
    <mergeCell ref="G120:J120"/>
    <mergeCell ref="R118:R119"/>
    <mergeCell ref="Q118:Q119"/>
    <mergeCell ref="K120:N120"/>
    <mergeCell ref="C126:C127"/>
    <mergeCell ref="B126:B127"/>
    <mergeCell ref="B124:B125"/>
    <mergeCell ref="Q112:Q113"/>
    <mergeCell ref="Q110:Q111"/>
    <mergeCell ref="Q114:Q115"/>
    <mergeCell ref="D124:D125"/>
    <mergeCell ref="J118:K118"/>
    <mergeCell ref="R104:R105"/>
    <mergeCell ref="R106:R107"/>
    <mergeCell ref="C106:C107"/>
    <mergeCell ref="B108:B109"/>
    <mergeCell ref="R108:R109"/>
    <mergeCell ref="B106:B107"/>
    <mergeCell ref="Q106:Q107"/>
    <mergeCell ref="D106:D107"/>
    <mergeCell ref="Q104:Q105"/>
    <mergeCell ref="Q108:Q109"/>
    <mergeCell ref="D108:D109"/>
    <mergeCell ref="R114:R115"/>
    <mergeCell ref="R110:R111"/>
    <mergeCell ref="R112:R113"/>
    <mergeCell ref="D112:D113"/>
    <mergeCell ref="B116:B117"/>
    <mergeCell ref="C112:C113"/>
    <mergeCell ref="D110:D111"/>
    <mergeCell ref="R116:R117"/>
    <mergeCell ref="C110:C111"/>
    <mergeCell ref="C114:C115"/>
    <mergeCell ref="D114:D115"/>
    <mergeCell ref="B114:B115"/>
    <mergeCell ref="D118:D119"/>
    <mergeCell ref="B122:B123"/>
    <mergeCell ref="C122:C123"/>
    <mergeCell ref="B118:B119"/>
    <mergeCell ref="B112:B113"/>
    <mergeCell ref="B110:B111"/>
    <mergeCell ref="D100:D101"/>
    <mergeCell ref="A94:A95"/>
    <mergeCell ref="D94:D95"/>
    <mergeCell ref="C96:C97"/>
    <mergeCell ref="A100:A101"/>
    <mergeCell ref="B100:B101"/>
    <mergeCell ref="A124:A125"/>
    <mergeCell ref="A116:A117"/>
    <mergeCell ref="A114:A115"/>
    <mergeCell ref="C100:C101"/>
    <mergeCell ref="B98:B99"/>
    <mergeCell ref="C102:C103"/>
    <mergeCell ref="C104:C105"/>
    <mergeCell ref="B104:B105"/>
    <mergeCell ref="A102:A103"/>
    <mergeCell ref="B102:B103"/>
    <mergeCell ref="A110:A111"/>
    <mergeCell ref="A108:A109"/>
    <mergeCell ref="C108:C109"/>
    <mergeCell ref="A118:A119"/>
    <mergeCell ref="A122:A123"/>
    <mergeCell ref="A112:A113"/>
    <mergeCell ref="C124:C125"/>
    <mergeCell ref="C116:C117"/>
    <mergeCell ref="Q102:Q103"/>
    <mergeCell ref="D88:D89"/>
    <mergeCell ref="A106:A107"/>
    <mergeCell ref="J102:J103"/>
    <mergeCell ref="K102:K103"/>
    <mergeCell ref="A104:A105"/>
    <mergeCell ref="J104:K104"/>
    <mergeCell ref="D104:D105"/>
    <mergeCell ref="D102:D103"/>
    <mergeCell ref="A98:A99"/>
    <mergeCell ref="C98:C99"/>
    <mergeCell ref="A96:A97"/>
    <mergeCell ref="C94:C95"/>
    <mergeCell ref="D96:D97"/>
    <mergeCell ref="B94:B95"/>
    <mergeCell ref="B96:B97"/>
    <mergeCell ref="B88:B89"/>
    <mergeCell ref="D98:D99"/>
    <mergeCell ref="A92:A93"/>
    <mergeCell ref="D90:D91"/>
    <mergeCell ref="A90:A91"/>
    <mergeCell ref="A88:A89"/>
    <mergeCell ref="C92:C93"/>
    <mergeCell ref="D92:D93"/>
    <mergeCell ref="S102:S103"/>
    <mergeCell ref="T100:T101"/>
    <mergeCell ref="T102:T103"/>
    <mergeCell ref="R92:R93"/>
    <mergeCell ref="Q88:Q89"/>
    <mergeCell ref="Q98:Q99"/>
    <mergeCell ref="S96:S97"/>
    <mergeCell ref="R96:R97"/>
    <mergeCell ref="S88:S89"/>
    <mergeCell ref="S100:S101"/>
    <mergeCell ref="S92:S93"/>
    <mergeCell ref="S90:S91"/>
    <mergeCell ref="T94:T95"/>
    <mergeCell ref="S94:S95"/>
    <mergeCell ref="R94:R95"/>
    <mergeCell ref="T98:T99"/>
    <mergeCell ref="T96:T97"/>
    <mergeCell ref="R98:R99"/>
    <mergeCell ref="Q94:Q95"/>
    <mergeCell ref="Q96:Q97"/>
    <mergeCell ref="R102:R103"/>
    <mergeCell ref="Q100:Q101"/>
    <mergeCell ref="R100:R101"/>
    <mergeCell ref="S98:S99"/>
    <mergeCell ref="T90:T91"/>
    <mergeCell ref="R88:R89"/>
    <mergeCell ref="Q90:Q91"/>
    <mergeCell ref="Q92:Q93"/>
    <mergeCell ref="R90:R91"/>
    <mergeCell ref="T88:T89"/>
    <mergeCell ref="T92:T93"/>
    <mergeCell ref="E87:P87"/>
    <mergeCell ref="Q82:Q83"/>
    <mergeCell ref="T82:T83"/>
    <mergeCell ref="S82:S83"/>
    <mergeCell ref="R82:R83"/>
    <mergeCell ref="C90:C91"/>
    <mergeCell ref="B92:B93"/>
    <mergeCell ref="C88:C89"/>
    <mergeCell ref="R80:R81"/>
    <mergeCell ref="Q80:Q81"/>
    <mergeCell ref="D80:D81"/>
    <mergeCell ref="D82:D83"/>
    <mergeCell ref="B80:B81"/>
    <mergeCell ref="C80:C81"/>
    <mergeCell ref="G84:J84"/>
    <mergeCell ref="J82:K82"/>
    <mergeCell ref="K84:N84"/>
    <mergeCell ref="B90:B91"/>
    <mergeCell ref="R78:R79"/>
    <mergeCell ref="S78:S79"/>
    <mergeCell ref="T80:T81"/>
    <mergeCell ref="S80:S81"/>
    <mergeCell ref="T76:T77"/>
    <mergeCell ref="T78:T79"/>
    <mergeCell ref="A78:A79"/>
    <mergeCell ref="A82:A83"/>
    <mergeCell ref="B82:B83"/>
    <mergeCell ref="C82:C83"/>
    <mergeCell ref="B78:B79"/>
    <mergeCell ref="A80:A81"/>
    <mergeCell ref="C78:C79"/>
    <mergeCell ref="Q78:Q79"/>
    <mergeCell ref="C76:C77"/>
    <mergeCell ref="D76:D77"/>
    <mergeCell ref="D78:D79"/>
    <mergeCell ref="A76:A77"/>
    <mergeCell ref="C74:C75"/>
    <mergeCell ref="Q76:Q77"/>
    <mergeCell ref="R76:R77"/>
    <mergeCell ref="T70:T71"/>
    <mergeCell ref="T66:T67"/>
    <mergeCell ref="S74:S75"/>
    <mergeCell ref="T68:T69"/>
    <mergeCell ref="D74:D75"/>
    <mergeCell ref="D72:D73"/>
    <mergeCell ref="T74:T75"/>
    <mergeCell ref="S70:S71"/>
    <mergeCell ref="Q70:Q71"/>
    <mergeCell ref="R70:R71"/>
    <mergeCell ref="Q66:Q67"/>
    <mergeCell ref="S66:S67"/>
    <mergeCell ref="R66:R67"/>
    <mergeCell ref="Q68:Q69"/>
    <mergeCell ref="D68:D69"/>
    <mergeCell ref="Q74:Q75"/>
    <mergeCell ref="S76:S77"/>
    <mergeCell ref="T72:T73"/>
    <mergeCell ref="A74:A75"/>
    <mergeCell ref="A72:A73"/>
    <mergeCell ref="B76:B77"/>
    <mergeCell ref="B74:B75"/>
    <mergeCell ref="B72:B73"/>
    <mergeCell ref="A70:A71"/>
    <mergeCell ref="A68:A69"/>
    <mergeCell ref="B70:B71"/>
    <mergeCell ref="B68:B69"/>
    <mergeCell ref="C58:C59"/>
    <mergeCell ref="T60:T61"/>
    <mergeCell ref="T58:T59"/>
    <mergeCell ref="R72:R73"/>
    <mergeCell ref="R58:R59"/>
    <mergeCell ref="A54:A55"/>
    <mergeCell ref="A60:A61"/>
    <mergeCell ref="A66:A67"/>
    <mergeCell ref="A58:A59"/>
    <mergeCell ref="A64:A65"/>
    <mergeCell ref="A62:A63"/>
    <mergeCell ref="B64:B65"/>
    <mergeCell ref="C72:C73"/>
    <mergeCell ref="C68:C69"/>
    <mergeCell ref="C70:C71"/>
    <mergeCell ref="D70:D71"/>
    <mergeCell ref="C64:C65"/>
    <mergeCell ref="B66:B67"/>
    <mergeCell ref="B60:B61"/>
    <mergeCell ref="B62:B63"/>
    <mergeCell ref="C62:C63"/>
    <mergeCell ref="C60:C61"/>
    <mergeCell ref="C66:C67"/>
    <mergeCell ref="T64:T65"/>
    <mergeCell ref="T62:T63"/>
    <mergeCell ref="S72:S73"/>
    <mergeCell ref="S68:S69"/>
    <mergeCell ref="R68:R69"/>
    <mergeCell ref="D66:D67"/>
    <mergeCell ref="R74:R75"/>
    <mergeCell ref="Q72:Q73"/>
    <mergeCell ref="Q48:Q49"/>
    <mergeCell ref="R52:R53"/>
    <mergeCell ref="R62:R63"/>
    <mergeCell ref="E57:P57"/>
    <mergeCell ref="Q58:Q59"/>
    <mergeCell ref="Q64:Q65"/>
    <mergeCell ref="R64:R65"/>
    <mergeCell ref="Q54:Q55"/>
    <mergeCell ref="Q60:Q61"/>
    <mergeCell ref="R60:R61"/>
    <mergeCell ref="Q62:Q63"/>
    <mergeCell ref="J71:K71"/>
    <mergeCell ref="S64:S65"/>
    <mergeCell ref="D58:D59"/>
    <mergeCell ref="S58:S59"/>
    <mergeCell ref="D64:D65"/>
    <mergeCell ref="S62:S63"/>
    <mergeCell ref="S50:S51"/>
    <mergeCell ref="R48:R49"/>
    <mergeCell ref="G56:J56"/>
    <mergeCell ref="R54:R55"/>
    <mergeCell ref="R50:R51"/>
    <mergeCell ref="S46:S47"/>
    <mergeCell ref="T54:T55"/>
    <mergeCell ref="S54:S55"/>
    <mergeCell ref="S60:S61"/>
    <mergeCell ref="T48:T49"/>
    <mergeCell ref="T50:T51"/>
    <mergeCell ref="S48:S49"/>
    <mergeCell ref="S52:S53"/>
    <mergeCell ref="T52:T53"/>
    <mergeCell ref="K56:N56"/>
    <mergeCell ref="Q52:Q53"/>
    <mergeCell ref="J54:K54"/>
    <mergeCell ref="A2:A3"/>
    <mergeCell ref="A4:A5"/>
    <mergeCell ref="A6:A7"/>
    <mergeCell ref="A18:A19"/>
    <mergeCell ref="A16:A17"/>
    <mergeCell ref="D60:D61"/>
    <mergeCell ref="D62:D63"/>
    <mergeCell ref="A20:A21"/>
    <mergeCell ref="A30:A31"/>
    <mergeCell ref="B58:B59"/>
    <mergeCell ref="C54:C55"/>
    <mergeCell ref="B54:B55"/>
    <mergeCell ref="D54:D55"/>
    <mergeCell ref="A14:A15"/>
    <mergeCell ref="A10:A11"/>
    <mergeCell ref="A8:A9"/>
    <mergeCell ref="A12:A13"/>
    <mergeCell ref="A50:A51"/>
    <mergeCell ref="A46:A47"/>
    <mergeCell ref="A36:A37"/>
    <mergeCell ref="A42:A43"/>
    <mergeCell ref="B18:B19"/>
    <mergeCell ref="B40:B41"/>
    <mergeCell ref="B38:B39"/>
    <mergeCell ref="B20:B21"/>
    <mergeCell ref="B16:B17"/>
    <mergeCell ref="Q18:Q19"/>
    <mergeCell ref="B32:B33"/>
    <mergeCell ref="B50:B51"/>
    <mergeCell ref="A52:A53"/>
    <mergeCell ref="B52:B53"/>
    <mergeCell ref="B28:B29"/>
    <mergeCell ref="B30:B31"/>
    <mergeCell ref="B22:B23"/>
    <mergeCell ref="A32:A33"/>
    <mergeCell ref="A22:A23"/>
    <mergeCell ref="A34:A35"/>
    <mergeCell ref="A28:A29"/>
    <mergeCell ref="Q50:Q51"/>
    <mergeCell ref="C52:C53"/>
    <mergeCell ref="D52:D53"/>
    <mergeCell ref="C40:C41"/>
    <mergeCell ref="C38:C39"/>
    <mergeCell ref="D46:D47"/>
    <mergeCell ref="B42:B43"/>
    <mergeCell ref="A38:A39"/>
    <mergeCell ref="B34:B35"/>
    <mergeCell ref="A40:A41"/>
    <mergeCell ref="A48:A49"/>
    <mergeCell ref="A44:A45"/>
    <mergeCell ref="B48:B49"/>
    <mergeCell ref="D48:D49"/>
    <mergeCell ref="D50:D51"/>
    <mergeCell ref="C50:C51"/>
    <mergeCell ref="J42:K42"/>
    <mergeCell ref="Q34:Q35"/>
    <mergeCell ref="B44:B45"/>
    <mergeCell ref="C36:C37"/>
    <mergeCell ref="D36:D37"/>
    <mergeCell ref="B36:B37"/>
    <mergeCell ref="B46:B47"/>
    <mergeCell ref="G24:J24"/>
    <mergeCell ref="C42:C43"/>
    <mergeCell ref="D42:D43"/>
    <mergeCell ref="Q42:Q43"/>
    <mergeCell ref="C34:C35"/>
    <mergeCell ref="C46:C47"/>
    <mergeCell ref="C44:C45"/>
    <mergeCell ref="C48:C49"/>
    <mergeCell ref="C30:C31"/>
    <mergeCell ref="D44:D45"/>
    <mergeCell ref="C28:C29"/>
    <mergeCell ref="D38:D39"/>
    <mergeCell ref="E27:P27"/>
    <mergeCell ref="D30:D31"/>
    <mergeCell ref="D32:D33"/>
    <mergeCell ref="D40:D41"/>
    <mergeCell ref="J40:J41"/>
    <mergeCell ref="Q36:Q37"/>
    <mergeCell ref="D34:D35"/>
    <mergeCell ref="K24:N24"/>
    <mergeCell ref="K40:K41"/>
    <mergeCell ref="Q32:Q33"/>
    <mergeCell ref="D28:D29"/>
    <mergeCell ref="C32:C33"/>
    <mergeCell ref="C16:C17"/>
    <mergeCell ref="D18:D19"/>
    <mergeCell ref="C22:C23"/>
    <mergeCell ref="C20:C21"/>
    <mergeCell ref="C18:C19"/>
    <mergeCell ref="D20:D21"/>
    <mergeCell ref="D2:D3"/>
    <mergeCell ref="D4:D5"/>
    <mergeCell ref="D16:D17"/>
    <mergeCell ref="D12:D13"/>
    <mergeCell ref="D8:D9"/>
    <mergeCell ref="D6:D7"/>
    <mergeCell ref="D10:D11"/>
    <mergeCell ref="D14:D15"/>
    <mergeCell ref="D22:D23"/>
    <mergeCell ref="B2:B3"/>
    <mergeCell ref="B4:B5"/>
    <mergeCell ref="B6:B7"/>
    <mergeCell ref="C4:C5"/>
    <mergeCell ref="C6:C7"/>
    <mergeCell ref="B8:B9"/>
    <mergeCell ref="C14:C15"/>
    <mergeCell ref="C2:C3"/>
    <mergeCell ref="C10:C11"/>
    <mergeCell ref="B14:B15"/>
    <mergeCell ref="B10:B11"/>
    <mergeCell ref="B12:B13"/>
    <mergeCell ref="C8:C9"/>
    <mergeCell ref="C12:C13"/>
    <mergeCell ref="S44:S45"/>
    <mergeCell ref="R44:R45"/>
    <mergeCell ref="Q46:Q47"/>
    <mergeCell ref="Q38:Q39"/>
    <mergeCell ref="Q44:Q45"/>
    <mergeCell ref="R46:R47"/>
    <mergeCell ref="S42:S43"/>
    <mergeCell ref="R36:R37"/>
    <mergeCell ref="S36:S37"/>
    <mergeCell ref="S38:S39"/>
    <mergeCell ref="S40:S41"/>
    <mergeCell ref="Q40:Q41"/>
    <mergeCell ref="R42:R43"/>
    <mergeCell ref="R40:R41"/>
    <mergeCell ref="R38:R39"/>
    <mergeCell ref="Q28:Q29"/>
    <mergeCell ref="Q30:Q31"/>
    <mergeCell ref="S18:S19"/>
    <mergeCell ref="S20:S21"/>
    <mergeCell ref="Q20:Q21"/>
    <mergeCell ref="Q16:Q17"/>
    <mergeCell ref="Q8:Q9"/>
    <mergeCell ref="Q10:Q11"/>
    <mergeCell ref="R18:R19"/>
    <mergeCell ref="R22:R23"/>
    <mergeCell ref="Q22:Q23"/>
    <mergeCell ref="S22:S23"/>
    <mergeCell ref="R14:R15"/>
    <mergeCell ref="R16:R17"/>
    <mergeCell ref="S14:S15"/>
    <mergeCell ref="J22:K22"/>
    <mergeCell ref="R20:R21"/>
    <mergeCell ref="Q12:Q13"/>
    <mergeCell ref="E1:P1"/>
    <mergeCell ref="K11:K12"/>
    <mergeCell ref="J11:J12"/>
    <mergeCell ref="T10:T11"/>
    <mergeCell ref="T16:T17"/>
    <mergeCell ref="S12:S13"/>
    <mergeCell ref="Q14:Q15"/>
    <mergeCell ref="S10:S11"/>
    <mergeCell ref="R12:R13"/>
    <mergeCell ref="R10:R11"/>
    <mergeCell ref="S8:S9"/>
    <mergeCell ref="R6:R7"/>
    <mergeCell ref="Q2:Q3"/>
    <mergeCell ref="Q4:Q5"/>
    <mergeCell ref="R8:R9"/>
    <mergeCell ref="Q6:Q7"/>
    <mergeCell ref="R2:R3"/>
    <mergeCell ref="S2:S3"/>
    <mergeCell ref="S6:S7"/>
    <mergeCell ref="J13:K13"/>
    <mergeCell ref="S16:S17"/>
    <mergeCell ref="T2:T3"/>
    <mergeCell ref="T4:T5"/>
    <mergeCell ref="T6:T7"/>
    <mergeCell ref="T8:T9"/>
    <mergeCell ref="S4:S5"/>
    <mergeCell ref="R4:R5"/>
    <mergeCell ref="T36:T37"/>
    <mergeCell ref="R30:R31"/>
    <mergeCell ref="T38:T39"/>
    <mergeCell ref="S28:S29"/>
    <mergeCell ref="R34:R35"/>
    <mergeCell ref="S34:S35"/>
    <mergeCell ref="S32:S33"/>
    <mergeCell ref="S30:S31"/>
    <mergeCell ref="R28:R29"/>
    <mergeCell ref="R32:R33"/>
    <mergeCell ref="T44:T45"/>
    <mergeCell ref="T46:T47"/>
    <mergeCell ref="T40:T41"/>
    <mergeCell ref="T42:T43"/>
    <mergeCell ref="T28:T29"/>
    <mergeCell ref="T12:T13"/>
    <mergeCell ref="T20:T21"/>
    <mergeCell ref="T34:T35"/>
    <mergeCell ref="T32:T33"/>
    <mergeCell ref="T22:T23"/>
    <mergeCell ref="T30:T31"/>
    <mergeCell ref="T14:T15"/>
    <mergeCell ref="T18:T19"/>
  </mergeCells>
  <phoneticPr fontId="1"/>
  <pageMargins left="0.70866141732283472" right="0.39370078740157483" top="0.59055118110236227" bottom="0.19685039370078741" header="0.51181102362204722" footer="0.51181102362204722"/>
  <pageSetup paperSize="13" orientation="portrait" verticalDpi="300" r:id="rId11"/>
  <headerFooter alignWithMargins="0">
    <oddHeader>&amp;L&amp;"HG丸ｺﾞｼｯｸM-PRO,標準"&amp;8&amp;F</oddHeader>
  </headerFooter>
  <rowBreaks count="3" manualBreakCount="3">
    <brk id="56" max="16383" man="1"/>
    <brk id="120" max="16383" man="1"/>
    <brk id="18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2060"/>
  </sheetPr>
  <dimension ref="A1:V178"/>
  <sheetViews>
    <sheetView view="pageBreakPreview" topLeftCell="A64" zoomScaleNormal="100" zoomScaleSheetLayoutView="85" workbookViewId="0">
      <selection activeCell="X17" sqref="X17"/>
    </sheetView>
  </sheetViews>
  <sheetFormatPr defaultRowHeight="13.5" x14ac:dyDescent="0.15"/>
  <cols>
    <col min="1" max="1" width="1.875" style="2" customWidth="1"/>
    <col min="2" max="2" width="11.5" style="152" customWidth="1"/>
    <col min="3" max="3" width="8.125" style="153" customWidth="1"/>
    <col min="4" max="4" width="1.875" style="4" customWidth="1"/>
    <col min="5" max="7" width="3" style="14" customWidth="1"/>
    <col min="8" max="8" width="1.25" style="14" customWidth="1"/>
    <col min="9" max="9" width="2.25" style="14" customWidth="1"/>
    <col min="10" max="10" width="3.125" style="15" customWidth="1"/>
    <col min="11" max="11" width="3.125" style="16" customWidth="1"/>
    <col min="12" max="12" width="2.25" style="17" customWidth="1"/>
    <col min="13" max="13" width="1.125" style="17" customWidth="1"/>
    <col min="14" max="16" width="3" style="17" customWidth="1"/>
    <col min="17" max="17" width="1.875" style="3" customWidth="1"/>
    <col min="18" max="18" width="11.5" style="152" customWidth="1"/>
    <col min="19" max="19" width="8.125" style="153" customWidth="1"/>
    <col min="20" max="20" width="1.875" style="5" customWidth="1"/>
    <col min="21" max="16384" width="9" style="1"/>
  </cols>
  <sheetData>
    <row r="1" spans="1:22" ht="20.25" customHeight="1" x14ac:dyDescent="0.15">
      <c r="E1" s="506" t="s">
        <v>1</v>
      </c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</row>
    <row r="2" spans="1:22" ht="20.25" customHeight="1" x14ac:dyDescent="0.15">
      <c r="A2" s="496"/>
      <c r="B2" s="611"/>
      <c r="C2" s="602"/>
      <c r="D2" s="502">
        <v>1</v>
      </c>
      <c r="Q2" s="502">
        <v>10</v>
      </c>
      <c r="R2" s="611"/>
      <c r="S2" s="602"/>
      <c r="T2" s="496"/>
    </row>
    <row r="3" spans="1:22" ht="20.25" customHeight="1" x14ac:dyDescent="0.15">
      <c r="A3" s="496"/>
      <c r="B3" s="611"/>
      <c r="C3" s="602"/>
      <c r="D3" s="502"/>
      <c r="E3" s="18"/>
      <c r="F3" s="19"/>
      <c r="O3" s="20"/>
      <c r="P3" s="21"/>
      <c r="Q3" s="502"/>
      <c r="R3" s="611"/>
      <c r="S3" s="602"/>
      <c r="T3" s="496"/>
    </row>
    <row r="4" spans="1:22" ht="20.25" customHeight="1" x14ac:dyDescent="0.15">
      <c r="A4" s="496"/>
      <c r="B4" s="611"/>
      <c r="C4" s="602"/>
      <c r="D4" s="502">
        <v>2</v>
      </c>
      <c r="F4" s="22">
        <v>4</v>
      </c>
      <c r="G4" s="19"/>
      <c r="N4" s="20"/>
      <c r="O4" s="23">
        <v>8</v>
      </c>
      <c r="Q4" s="502">
        <v>11</v>
      </c>
      <c r="R4" s="611"/>
      <c r="S4" s="602"/>
      <c r="T4" s="496"/>
    </row>
    <row r="5" spans="1:22" ht="20.25" customHeight="1" x14ac:dyDescent="0.15">
      <c r="A5" s="496"/>
      <c r="B5" s="611"/>
      <c r="C5" s="602"/>
      <c r="D5" s="502"/>
      <c r="E5" s="19">
        <v>1</v>
      </c>
      <c r="F5" s="24"/>
      <c r="G5" s="22"/>
      <c r="N5" s="23"/>
      <c r="O5" s="25"/>
      <c r="P5" s="20">
        <v>2</v>
      </c>
      <c r="Q5" s="502"/>
      <c r="R5" s="611"/>
      <c r="S5" s="602"/>
      <c r="T5" s="496"/>
    </row>
    <row r="6" spans="1:22" ht="20.25" customHeight="1" x14ac:dyDescent="0.15">
      <c r="A6" s="496"/>
      <c r="B6" s="611"/>
      <c r="C6" s="602"/>
      <c r="D6" s="502">
        <v>3</v>
      </c>
      <c r="E6" s="24"/>
      <c r="G6" s="22">
        <v>12</v>
      </c>
      <c r="N6" s="23">
        <v>14</v>
      </c>
      <c r="P6" s="25"/>
      <c r="Q6" s="502">
        <v>12</v>
      </c>
      <c r="R6" s="611"/>
      <c r="S6" s="602"/>
      <c r="T6" s="496"/>
    </row>
    <row r="7" spans="1:22" ht="20.25" customHeight="1" x14ac:dyDescent="0.15">
      <c r="A7" s="496"/>
      <c r="B7" s="611"/>
      <c r="C7" s="602"/>
      <c r="D7" s="502"/>
      <c r="G7" s="22"/>
      <c r="H7" s="118"/>
      <c r="I7" s="19"/>
      <c r="L7" s="20"/>
      <c r="M7" s="43"/>
      <c r="N7" s="23"/>
      <c r="Q7" s="502"/>
      <c r="R7" s="611"/>
      <c r="S7" s="602"/>
      <c r="T7" s="496"/>
    </row>
    <row r="8" spans="1:22" ht="20.25" customHeight="1" x14ac:dyDescent="0.15">
      <c r="A8" s="496"/>
      <c r="B8" s="611"/>
      <c r="C8" s="602"/>
      <c r="D8" s="502">
        <v>4</v>
      </c>
      <c r="G8" s="22"/>
      <c r="I8" s="22"/>
      <c r="L8" s="23"/>
      <c r="N8" s="23"/>
      <c r="O8" s="28"/>
      <c r="P8" s="28"/>
      <c r="Q8" s="502">
        <v>13</v>
      </c>
      <c r="R8" s="611"/>
      <c r="S8" s="602"/>
      <c r="T8" s="496"/>
    </row>
    <row r="9" spans="1:22" ht="20.25" customHeight="1" x14ac:dyDescent="0.15">
      <c r="A9" s="496"/>
      <c r="B9" s="611"/>
      <c r="C9" s="602"/>
      <c r="D9" s="502"/>
      <c r="E9" s="18"/>
      <c r="F9" s="19">
        <v>5</v>
      </c>
      <c r="G9" s="24"/>
      <c r="I9" s="22"/>
      <c r="L9" s="23"/>
      <c r="N9" s="26"/>
      <c r="O9" s="20">
        <v>9</v>
      </c>
      <c r="P9" s="21"/>
      <c r="Q9" s="502"/>
      <c r="R9" s="611"/>
      <c r="S9" s="602"/>
      <c r="T9" s="496"/>
    </row>
    <row r="10" spans="1:22" ht="20.25" customHeight="1" x14ac:dyDescent="0.15">
      <c r="A10" s="496"/>
      <c r="B10" s="611"/>
      <c r="C10" s="602"/>
      <c r="D10" s="502">
        <v>5</v>
      </c>
      <c r="E10" s="27"/>
      <c r="F10" s="24"/>
      <c r="I10" s="22"/>
      <c r="J10" s="133"/>
      <c r="K10" s="132"/>
      <c r="L10" s="23"/>
      <c r="N10" s="43"/>
      <c r="O10" s="25"/>
      <c r="P10" s="28"/>
      <c r="Q10" s="502">
        <v>14</v>
      </c>
      <c r="R10" s="611"/>
      <c r="S10" s="602"/>
      <c r="T10" s="496"/>
      <c r="V10" s="6"/>
    </row>
    <row r="11" spans="1:22" ht="20.25" customHeight="1" x14ac:dyDescent="0.15">
      <c r="A11" s="496"/>
      <c r="B11" s="611"/>
      <c r="C11" s="602"/>
      <c r="D11" s="502"/>
      <c r="H11" s="29"/>
      <c r="I11" s="30"/>
      <c r="J11" s="600"/>
      <c r="K11" s="600"/>
      <c r="L11" s="31"/>
      <c r="M11" s="32"/>
      <c r="O11" s="21"/>
      <c r="P11" s="21"/>
      <c r="Q11" s="502"/>
      <c r="R11" s="611"/>
      <c r="S11" s="602"/>
      <c r="T11" s="496"/>
    </row>
    <row r="12" spans="1:22" ht="20.25" customHeight="1" x14ac:dyDescent="0.15">
      <c r="A12" s="496"/>
      <c r="B12" s="611"/>
      <c r="C12" s="602"/>
      <c r="D12" s="502"/>
      <c r="H12" s="29"/>
      <c r="I12" s="30">
        <v>16</v>
      </c>
      <c r="J12" s="601"/>
      <c r="K12" s="601"/>
      <c r="L12" s="31">
        <v>17</v>
      </c>
      <c r="M12" s="32"/>
      <c r="Q12" s="502"/>
      <c r="R12" s="611"/>
      <c r="S12" s="602"/>
      <c r="T12" s="496"/>
    </row>
    <row r="13" spans="1:22" ht="20.25" customHeight="1" x14ac:dyDescent="0.15">
      <c r="A13" s="496"/>
      <c r="B13" s="611"/>
      <c r="C13" s="602"/>
      <c r="D13" s="502"/>
      <c r="H13" s="29"/>
      <c r="I13" s="30"/>
      <c r="J13" s="504">
        <v>18</v>
      </c>
      <c r="K13" s="507"/>
      <c r="L13" s="31"/>
      <c r="M13" s="32"/>
      <c r="Q13" s="502"/>
      <c r="R13" s="611"/>
      <c r="S13" s="602"/>
      <c r="T13" s="496"/>
    </row>
    <row r="14" spans="1:22" ht="20.25" customHeight="1" x14ac:dyDescent="0.15">
      <c r="A14" s="496"/>
      <c r="B14" s="611"/>
      <c r="C14" s="602"/>
      <c r="D14" s="502">
        <v>6</v>
      </c>
      <c r="H14" s="33"/>
      <c r="I14" s="34"/>
      <c r="J14" s="1"/>
      <c r="K14" s="1"/>
      <c r="L14" s="35"/>
      <c r="M14" s="36"/>
      <c r="Q14" s="502">
        <v>15</v>
      </c>
      <c r="R14" s="611"/>
      <c r="S14" s="602"/>
      <c r="T14" s="496"/>
    </row>
    <row r="15" spans="1:22" ht="20.25" customHeight="1" x14ac:dyDescent="0.15">
      <c r="A15" s="496"/>
      <c r="B15" s="611"/>
      <c r="C15" s="602"/>
      <c r="D15" s="502"/>
      <c r="E15" s="18"/>
      <c r="F15" s="19">
        <v>6</v>
      </c>
      <c r="I15" s="22"/>
      <c r="J15" s="17"/>
      <c r="K15" s="14"/>
      <c r="L15" s="23"/>
      <c r="O15" s="20">
        <v>10</v>
      </c>
      <c r="P15" s="21"/>
      <c r="Q15" s="502"/>
      <c r="R15" s="611"/>
      <c r="S15" s="602"/>
      <c r="T15" s="496"/>
    </row>
    <row r="16" spans="1:22" ht="20.25" customHeight="1" x14ac:dyDescent="0.15">
      <c r="A16" s="496"/>
      <c r="B16" s="611"/>
      <c r="C16" s="602"/>
      <c r="D16" s="502">
        <v>7</v>
      </c>
      <c r="E16" s="27"/>
      <c r="F16" s="24"/>
      <c r="G16" s="19"/>
      <c r="I16" s="22"/>
      <c r="J16" s="17"/>
      <c r="K16" s="14"/>
      <c r="L16" s="23"/>
      <c r="N16" s="20"/>
      <c r="O16" s="23"/>
      <c r="Q16" s="502">
        <v>16</v>
      </c>
      <c r="R16" s="611"/>
      <c r="S16" s="602"/>
      <c r="T16" s="496"/>
    </row>
    <row r="17" spans="1:20" ht="20.25" customHeight="1" x14ac:dyDescent="0.15">
      <c r="A17" s="496"/>
      <c r="B17" s="611"/>
      <c r="C17" s="602"/>
      <c r="D17" s="502"/>
      <c r="E17" s="18"/>
      <c r="F17" s="18"/>
      <c r="G17" s="22"/>
      <c r="H17" s="121"/>
      <c r="I17" s="22"/>
      <c r="J17" s="17"/>
      <c r="K17" s="14"/>
      <c r="L17" s="23"/>
      <c r="N17" s="23"/>
      <c r="O17" s="21"/>
      <c r="P17" s="21"/>
      <c r="Q17" s="502"/>
      <c r="R17" s="611"/>
      <c r="S17" s="602"/>
      <c r="T17" s="496"/>
    </row>
    <row r="18" spans="1:20" ht="20.25" customHeight="1" x14ac:dyDescent="0.15">
      <c r="A18" s="496"/>
      <c r="B18" s="611"/>
      <c r="C18" s="602"/>
      <c r="D18" s="502"/>
      <c r="G18" s="22">
        <v>13</v>
      </c>
      <c r="H18" s="37"/>
      <c r="I18" s="24"/>
      <c r="J18" s="17"/>
      <c r="K18" s="14"/>
      <c r="L18" s="25"/>
      <c r="M18" s="119"/>
      <c r="N18" s="23">
        <v>15</v>
      </c>
      <c r="Q18" s="502">
        <v>17</v>
      </c>
      <c r="R18" s="611"/>
      <c r="S18" s="602"/>
      <c r="T18" s="496"/>
    </row>
    <row r="19" spans="1:20" ht="20.25" customHeight="1" x14ac:dyDescent="0.15">
      <c r="A19" s="496"/>
      <c r="B19" s="611"/>
      <c r="C19" s="602"/>
      <c r="D19" s="502"/>
      <c r="G19" s="22"/>
      <c r="J19" s="17"/>
      <c r="K19" s="14"/>
      <c r="N19" s="23"/>
      <c r="P19" s="20">
        <v>3</v>
      </c>
      <c r="Q19" s="502"/>
      <c r="R19" s="611"/>
      <c r="S19" s="602"/>
      <c r="T19" s="496"/>
    </row>
    <row r="20" spans="1:20" ht="20.25" customHeight="1" x14ac:dyDescent="0.15">
      <c r="A20" s="496"/>
      <c r="B20" s="611"/>
      <c r="C20" s="602"/>
      <c r="D20" s="502">
        <v>8</v>
      </c>
      <c r="E20" s="27"/>
      <c r="F20" s="27"/>
      <c r="G20" s="22"/>
      <c r="J20" s="144" t="s">
        <v>79</v>
      </c>
      <c r="N20" s="23"/>
      <c r="O20" s="20"/>
      <c r="P20" s="25"/>
      <c r="Q20" s="502">
        <v>18</v>
      </c>
      <c r="R20" s="611"/>
      <c r="S20" s="602"/>
      <c r="T20" s="496"/>
    </row>
    <row r="21" spans="1:20" ht="20.25" customHeight="1" x14ac:dyDescent="0.15">
      <c r="A21" s="496"/>
      <c r="B21" s="611"/>
      <c r="C21" s="602"/>
      <c r="D21" s="502"/>
      <c r="E21" s="18"/>
      <c r="F21" s="19">
        <v>7</v>
      </c>
      <c r="G21" s="24"/>
      <c r="J21" s="17"/>
      <c r="K21" s="37"/>
      <c r="N21" s="26"/>
      <c r="O21" s="23">
        <v>11</v>
      </c>
      <c r="Q21" s="502"/>
      <c r="R21" s="611"/>
      <c r="S21" s="602"/>
      <c r="T21" s="496"/>
    </row>
    <row r="22" spans="1:20" ht="20.25" customHeight="1" x14ac:dyDescent="0.15">
      <c r="A22" s="496"/>
      <c r="B22" s="611"/>
      <c r="C22" s="602"/>
      <c r="D22" s="502">
        <v>9</v>
      </c>
      <c r="E22" s="27"/>
      <c r="F22" s="24"/>
      <c r="J22" s="499">
        <v>19</v>
      </c>
      <c r="K22" s="500"/>
      <c r="O22" s="25"/>
      <c r="P22" s="28"/>
      <c r="Q22" s="502">
        <v>19</v>
      </c>
      <c r="R22" s="611"/>
      <c r="S22" s="602"/>
      <c r="T22" s="496"/>
    </row>
    <row r="23" spans="1:20" ht="20.25" customHeight="1" x14ac:dyDescent="0.15">
      <c r="A23" s="496"/>
      <c r="B23" s="611"/>
      <c r="C23" s="602"/>
      <c r="D23" s="502"/>
      <c r="J23" s="38"/>
      <c r="K23" s="39"/>
      <c r="Q23" s="502"/>
      <c r="R23" s="611"/>
      <c r="S23" s="602"/>
      <c r="T23" s="496"/>
    </row>
    <row r="24" spans="1:20" ht="20.25" customHeight="1" x14ac:dyDescent="0.15">
      <c r="B24" s="154"/>
      <c r="C24" s="155"/>
      <c r="G24" s="501"/>
      <c r="H24" s="501"/>
      <c r="I24" s="501"/>
      <c r="J24" s="501"/>
      <c r="K24" s="501"/>
      <c r="L24" s="501"/>
      <c r="M24" s="501"/>
      <c r="N24" s="501"/>
      <c r="Q24" s="4"/>
      <c r="R24" s="154"/>
      <c r="S24" s="155"/>
    </row>
    <row r="25" spans="1:20" ht="20.25" customHeight="1" x14ac:dyDescent="0.15">
      <c r="E25" s="506" t="s">
        <v>2</v>
      </c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</row>
    <row r="26" spans="1:20" ht="20.25" customHeight="1" x14ac:dyDescent="0.15">
      <c r="A26" s="496"/>
      <c r="B26" s="611"/>
      <c r="C26" s="602"/>
      <c r="D26" s="502">
        <v>1</v>
      </c>
      <c r="Q26" s="502">
        <v>14</v>
      </c>
      <c r="R26" s="611"/>
      <c r="S26" s="602"/>
      <c r="T26" s="496"/>
    </row>
    <row r="27" spans="1:20" ht="20.25" customHeight="1" x14ac:dyDescent="0.15">
      <c r="A27" s="496"/>
      <c r="B27" s="611"/>
      <c r="C27" s="602"/>
      <c r="D27" s="502"/>
      <c r="E27" s="18"/>
      <c r="F27" s="19"/>
      <c r="O27" s="20"/>
      <c r="P27" s="21"/>
      <c r="Q27" s="502"/>
      <c r="R27" s="611"/>
      <c r="S27" s="602"/>
      <c r="T27" s="496"/>
    </row>
    <row r="28" spans="1:20" ht="20.25" customHeight="1" x14ac:dyDescent="0.15">
      <c r="A28" s="496"/>
      <c r="B28" s="611"/>
      <c r="C28" s="602"/>
      <c r="D28" s="502">
        <v>2</v>
      </c>
      <c r="F28" s="22">
        <v>12</v>
      </c>
      <c r="G28" s="99"/>
      <c r="N28" s="100"/>
      <c r="O28" s="23">
        <v>16</v>
      </c>
      <c r="Q28" s="502">
        <v>15</v>
      </c>
      <c r="R28" s="611"/>
      <c r="S28" s="602"/>
      <c r="T28" s="496"/>
    </row>
    <row r="29" spans="1:20" ht="20.25" customHeight="1" x14ac:dyDescent="0.15">
      <c r="A29" s="496"/>
      <c r="B29" s="611"/>
      <c r="C29" s="602"/>
      <c r="D29" s="502"/>
      <c r="E29" s="19">
        <v>1</v>
      </c>
      <c r="F29" s="24"/>
      <c r="G29" s="22"/>
      <c r="N29" s="23"/>
      <c r="O29" s="25"/>
      <c r="P29" s="20">
        <v>6</v>
      </c>
      <c r="Q29" s="502"/>
      <c r="R29" s="611"/>
      <c r="S29" s="602"/>
      <c r="T29" s="496"/>
    </row>
    <row r="30" spans="1:20" ht="20.25" customHeight="1" x14ac:dyDescent="0.15">
      <c r="A30" s="496"/>
      <c r="B30" s="611"/>
      <c r="C30" s="602"/>
      <c r="D30" s="502">
        <v>3</v>
      </c>
      <c r="E30" s="24"/>
      <c r="G30" s="22"/>
      <c r="N30" s="23"/>
      <c r="P30" s="25"/>
      <c r="Q30" s="502">
        <v>16</v>
      </c>
      <c r="R30" s="611"/>
      <c r="S30" s="602"/>
      <c r="T30" s="496"/>
    </row>
    <row r="31" spans="1:20" ht="20.25" customHeight="1" x14ac:dyDescent="0.15">
      <c r="A31" s="496"/>
      <c r="B31" s="611"/>
      <c r="C31" s="602"/>
      <c r="D31" s="502"/>
      <c r="G31" s="22">
        <v>20</v>
      </c>
      <c r="N31" s="23">
        <v>22</v>
      </c>
      <c r="Q31" s="502"/>
      <c r="R31" s="611"/>
      <c r="S31" s="602"/>
      <c r="T31" s="496"/>
    </row>
    <row r="32" spans="1:20" ht="20.25" customHeight="1" x14ac:dyDescent="0.15">
      <c r="A32" s="496"/>
      <c r="B32" s="611"/>
      <c r="C32" s="602"/>
      <c r="D32" s="502">
        <v>4</v>
      </c>
      <c r="G32" s="22"/>
      <c r="H32" s="18"/>
      <c r="I32" s="19"/>
      <c r="L32" s="20"/>
      <c r="M32" s="21"/>
      <c r="N32" s="23"/>
      <c r="Q32" s="502">
        <v>17</v>
      </c>
      <c r="R32" s="611"/>
      <c r="S32" s="602"/>
      <c r="T32" s="496"/>
    </row>
    <row r="33" spans="1:20" ht="20.25" customHeight="1" x14ac:dyDescent="0.15">
      <c r="A33" s="496"/>
      <c r="B33" s="611"/>
      <c r="C33" s="602"/>
      <c r="D33" s="502"/>
      <c r="E33" s="19">
        <v>2</v>
      </c>
      <c r="G33" s="22"/>
      <c r="I33" s="22"/>
      <c r="L33" s="23"/>
      <c r="N33" s="23"/>
      <c r="P33" s="20">
        <v>7</v>
      </c>
      <c r="Q33" s="502"/>
      <c r="R33" s="611"/>
      <c r="S33" s="602"/>
      <c r="T33" s="496"/>
    </row>
    <row r="34" spans="1:20" ht="20.25" customHeight="1" x14ac:dyDescent="0.15">
      <c r="A34" s="496"/>
      <c r="B34" s="611"/>
      <c r="C34" s="602"/>
      <c r="D34" s="502">
        <v>5</v>
      </c>
      <c r="E34" s="24"/>
      <c r="F34" s="19"/>
      <c r="G34" s="22"/>
      <c r="I34" s="22"/>
      <c r="L34" s="23"/>
      <c r="N34" s="23"/>
      <c r="O34" s="20"/>
      <c r="P34" s="25"/>
      <c r="Q34" s="502">
        <v>18</v>
      </c>
      <c r="R34" s="611"/>
      <c r="S34" s="602"/>
      <c r="T34" s="496"/>
    </row>
    <row r="35" spans="1:20" ht="20.25" customHeight="1" x14ac:dyDescent="0.15">
      <c r="A35" s="496"/>
      <c r="B35" s="611"/>
      <c r="C35" s="602"/>
      <c r="D35" s="502"/>
      <c r="F35" s="22">
        <v>13</v>
      </c>
      <c r="G35" s="24"/>
      <c r="I35" s="22"/>
      <c r="L35" s="23"/>
      <c r="N35" s="25"/>
      <c r="O35" s="23">
        <v>17</v>
      </c>
      <c r="Q35" s="502"/>
      <c r="R35" s="611"/>
      <c r="S35" s="602"/>
      <c r="T35" s="496"/>
    </row>
    <row r="36" spans="1:20" ht="20.25" customHeight="1" x14ac:dyDescent="0.15">
      <c r="A36" s="496"/>
      <c r="B36" s="611"/>
      <c r="C36" s="602"/>
      <c r="D36" s="502">
        <v>6</v>
      </c>
      <c r="F36" s="22"/>
      <c r="I36" s="22"/>
      <c r="L36" s="23"/>
      <c r="O36" s="23"/>
      <c r="Q36" s="502">
        <v>19</v>
      </c>
      <c r="R36" s="611"/>
      <c r="S36" s="602"/>
      <c r="T36" s="496"/>
    </row>
    <row r="37" spans="1:20" ht="20.25" customHeight="1" x14ac:dyDescent="0.15">
      <c r="A37" s="496"/>
      <c r="B37" s="611"/>
      <c r="C37" s="602"/>
      <c r="D37" s="502"/>
      <c r="E37" s="19">
        <v>3</v>
      </c>
      <c r="F37" s="24"/>
      <c r="I37" s="22"/>
      <c r="L37" s="23"/>
      <c r="O37" s="25"/>
      <c r="P37" s="20">
        <v>8</v>
      </c>
      <c r="Q37" s="502"/>
      <c r="R37" s="611"/>
      <c r="S37" s="602"/>
      <c r="T37" s="496"/>
    </row>
    <row r="38" spans="1:20" ht="20.25" customHeight="1" x14ac:dyDescent="0.15">
      <c r="A38" s="496"/>
      <c r="B38" s="611"/>
      <c r="C38" s="602"/>
      <c r="D38" s="502">
        <v>7</v>
      </c>
      <c r="E38" s="24"/>
      <c r="I38" s="22"/>
      <c r="J38" s="603"/>
      <c r="K38" s="605"/>
      <c r="L38" s="23"/>
      <c r="P38" s="25"/>
      <c r="Q38" s="502">
        <v>20</v>
      </c>
      <c r="R38" s="611"/>
      <c r="S38" s="602"/>
      <c r="T38" s="496"/>
    </row>
    <row r="39" spans="1:20" ht="20.25" customHeight="1" x14ac:dyDescent="0.15">
      <c r="A39" s="496"/>
      <c r="B39" s="611"/>
      <c r="C39" s="602"/>
      <c r="D39" s="502"/>
      <c r="H39" s="29"/>
      <c r="I39" s="30">
        <v>24</v>
      </c>
      <c r="J39" s="604"/>
      <c r="K39" s="606"/>
      <c r="L39" s="31">
        <v>25</v>
      </c>
      <c r="M39" s="32"/>
      <c r="Q39" s="502"/>
      <c r="R39" s="611"/>
      <c r="S39" s="602"/>
      <c r="T39" s="496"/>
    </row>
    <row r="40" spans="1:20" ht="20.25" customHeight="1" x14ac:dyDescent="0.15">
      <c r="A40" s="496"/>
      <c r="B40" s="611"/>
      <c r="C40" s="602"/>
      <c r="D40" s="502"/>
      <c r="H40" s="33"/>
      <c r="I40" s="34"/>
      <c r="J40" s="504">
        <v>26</v>
      </c>
      <c r="K40" s="507"/>
      <c r="L40" s="35"/>
      <c r="M40" s="36"/>
      <c r="Q40" s="502">
        <v>21</v>
      </c>
      <c r="R40" s="611"/>
      <c r="S40" s="602"/>
      <c r="T40" s="496"/>
    </row>
    <row r="41" spans="1:20" ht="20.25" customHeight="1" x14ac:dyDescent="0.15">
      <c r="A41" s="496"/>
      <c r="B41" s="611"/>
      <c r="C41" s="602"/>
      <c r="D41" s="502"/>
      <c r="I41" s="22"/>
      <c r="J41" s="40"/>
      <c r="K41" s="40"/>
      <c r="L41" s="23"/>
      <c r="P41" s="20">
        <v>9</v>
      </c>
      <c r="Q41" s="502"/>
      <c r="R41" s="611"/>
      <c r="S41" s="602"/>
      <c r="T41" s="496"/>
    </row>
    <row r="42" spans="1:20" ht="20.25" customHeight="1" x14ac:dyDescent="0.15">
      <c r="A42" s="496"/>
      <c r="B42" s="611"/>
      <c r="C42" s="602"/>
      <c r="D42" s="502">
        <v>8</v>
      </c>
      <c r="I42" s="22"/>
      <c r="J42" s="40"/>
      <c r="K42" s="40"/>
      <c r="L42" s="23"/>
      <c r="O42" s="20"/>
      <c r="P42" s="25"/>
      <c r="Q42" s="502">
        <v>22</v>
      </c>
      <c r="R42" s="611"/>
      <c r="S42" s="602"/>
      <c r="T42" s="496"/>
    </row>
    <row r="43" spans="1:20" ht="20.25" customHeight="1" x14ac:dyDescent="0.15">
      <c r="A43" s="496"/>
      <c r="B43" s="611"/>
      <c r="C43" s="602"/>
      <c r="D43" s="502"/>
      <c r="E43" s="18"/>
      <c r="F43" s="19"/>
      <c r="G43" s="37"/>
      <c r="I43" s="22"/>
      <c r="J43" s="17"/>
      <c r="K43" s="14"/>
      <c r="L43" s="23"/>
      <c r="O43" s="23">
        <v>18</v>
      </c>
      <c r="Q43" s="502"/>
      <c r="R43" s="611"/>
      <c r="S43" s="602"/>
      <c r="T43" s="496"/>
    </row>
    <row r="44" spans="1:20" ht="20.25" customHeight="1" x14ac:dyDescent="0.15">
      <c r="A44" s="496"/>
      <c r="B44" s="611"/>
      <c r="C44" s="602"/>
      <c r="D44" s="502">
        <v>9</v>
      </c>
      <c r="F44" s="22">
        <v>14</v>
      </c>
      <c r="G44" s="99"/>
      <c r="I44" s="22"/>
      <c r="J44" s="17"/>
      <c r="K44" s="14"/>
      <c r="L44" s="23"/>
      <c r="N44" s="20"/>
      <c r="O44" s="23"/>
      <c r="Q44" s="502">
        <v>23</v>
      </c>
      <c r="R44" s="611"/>
      <c r="S44" s="602"/>
      <c r="T44" s="496"/>
    </row>
    <row r="45" spans="1:20" ht="20.25" customHeight="1" x14ac:dyDescent="0.15">
      <c r="A45" s="496"/>
      <c r="B45" s="611"/>
      <c r="C45" s="602"/>
      <c r="D45" s="502"/>
      <c r="E45" s="19">
        <v>4</v>
      </c>
      <c r="F45" s="24"/>
      <c r="G45" s="120"/>
      <c r="I45" s="22"/>
      <c r="J45" s="17"/>
      <c r="K45" s="14"/>
      <c r="L45" s="23"/>
      <c r="N45" s="23"/>
      <c r="O45" s="25"/>
      <c r="P45" s="20">
        <v>10</v>
      </c>
      <c r="Q45" s="502"/>
      <c r="R45" s="611"/>
      <c r="S45" s="602"/>
      <c r="T45" s="496"/>
    </row>
    <row r="46" spans="1:20" ht="20.25" customHeight="1" x14ac:dyDescent="0.15">
      <c r="A46" s="496"/>
      <c r="B46" s="611"/>
      <c r="C46" s="602"/>
      <c r="D46" s="502">
        <v>10</v>
      </c>
      <c r="E46" s="24"/>
      <c r="G46" s="22"/>
      <c r="H46" s="121"/>
      <c r="I46" s="22"/>
      <c r="J46" s="17"/>
      <c r="K46" s="14"/>
      <c r="L46" s="23"/>
      <c r="N46" s="23"/>
      <c r="P46" s="25"/>
      <c r="Q46" s="502">
        <v>24</v>
      </c>
      <c r="R46" s="611"/>
      <c r="S46" s="602"/>
      <c r="T46" s="496"/>
    </row>
    <row r="47" spans="1:20" ht="20.25" customHeight="1" x14ac:dyDescent="0.15">
      <c r="A47" s="496"/>
      <c r="B47" s="611"/>
      <c r="C47" s="602"/>
      <c r="D47" s="502"/>
      <c r="G47" s="22">
        <v>21</v>
      </c>
      <c r="H47" s="37"/>
      <c r="I47" s="24"/>
      <c r="J47" s="17"/>
      <c r="K47" s="14"/>
      <c r="L47" s="25"/>
      <c r="M47" s="28"/>
      <c r="N47" s="23">
        <v>23</v>
      </c>
      <c r="Q47" s="502"/>
      <c r="R47" s="611"/>
      <c r="S47" s="602"/>
      <c r="T47" s="496"/>
    </row>
    <row r="48" spans="1:20" ht="20.25" customHeight="1" x14ac:dyDescent="0.15">
      <c r="A48" s="496"/>
      <c r="B48" s="611"/>
      <c r="C48" s="602"/>
      <c r="D48" s="502">
        <v>11</v>
      </c>
      <c r="G48" s="22"/>
      <c r="J48" s="17"/>
      <c r="K48" s="14"/>
      <c r="N48" s="23"/>
      <c r="Q48" s="502">
        <v>25</v>
      </c>
      <c r="R48" s="611"/>
      <c r="S48" s="602"/>
      <c r="T48" s="496"/>
    </row>
    <row r="49" spans="1:20" ht="20.25" customHeight="1" x14ac:dyDescent="0.15">
      <c r="A49" s="496"/>
      <c r="B49" s="611"/>
      <c r="C49" s="602"/>
      <c r="D49" s="502"/>
      <c r="E49" s="19">
        <v>5</v>
      </c>
      <c r="G49" s="22"/>
      <c r="J49" s="17"/>
      <c r="K49" s="14"/>
      <c r="N49" s="23"/>
      <c r="P49" s="20">
        <v>11</v>
      </c>
      <c r="Q49" s="502"/>
      <c r="R49" s="611"/>
      <c r="S49" s="602"/>
      <c r="T49" s="496"/>
    </row>
    <row r="50" spans="1:20" ht="20.25" customHeight="1" x14ac:dyDescent="0.15">
      <c r="A50" s="496"/>
      <c r="B50" s="611"/>
      <c r="C50" s="602"/>
      <c r="D50" s="502">
        <v>12</v>
      </c>
      <c r="E50" s="24"/>
      <c r="F50" s="99"/>
      <c r="G50" s="22"/>
      <c r="J50" s="144" t="s">
        <v>79</v>
      </c>
      <c r="K50" s="14"/>
      <c r="N50" s="23"/>
      <c r="O50" s="20"/>
      <c r="P50" s="25"/>
      <c r="Q50" s="502">
        <v>26</v>
      </c>
      <c r="R50" s="611"/>
      <c r="S50" s="602"/>
      <c r="T50" s="496"/>
    </row>
    <row r="51" spans="1:20" ht="20.25" customHeight="1" x14ac:dyDescent="0.15">
      <c r="A51" s="496"/>
      <c r="B51" s="611"/>
      <c r="C51" s="602"/>
      <c r="D51" s="502"/>
      <c r="E51" s="18"/>
      <c r="F51" s="22">
        <v>15</v>
      </c>
      <c r="G51" s="111"/>
      <c r="J51" s="119"/>
      <c r="K51" s="14"/>
      <c r="N51" s="26"/>
      <c r="O51" s="23">
        <v>19</v>
      </c>
      <c r="Q51" s="502"/>
      <c r="R51" s="611"/>
      <c r="S51" s="602"/>
      <c r="T51" s="496"/>
    </row>
    <row r="52" spans="1:20" ht="20.25" customHeight="1" x14ac:dyDescent="0.15">
      <c r="A52" s="496"/>
      <c r="B52" s="611"/>
      <c r="C52" s="602"/>
      <c r="D52" s="502">
        <v>13</v>
      </c>
      <c r="E52" s="27"/>
      <c r="F52" s="24"/>
      <c r="G52" s="1"/>
      <c r="J52" s="499">
        <v>27</v>
      </c>
      <c r="K52" s="500"/>
      <c r="O52" s="25"/>
      <c r="P52" s="28"/>
      <c r="Q52" s="502">
        <v>27</v>
      </c>
      <c r="R52" s="611"/>
      <c r="S52" s="602"/>
      <c r="T52" s="496"/>
    </row>
    <row r="53" spans="1:20" ht="20.25" customHeight="1" x14ac:dyDescent="0.15">
      <c r="A53" s="496"/>
      <c r="B53" s="611"/>
      <c r="C53" s="602"/>
      <c r="D53" s="502"/>
      <c r="J53" s="38"/>
      <c r="K53" s="39"/>
      <c r="Q53" s="502"/>
      <c r="R53" s="611"/>
      <c r="S53" s="602"/>
      <c r="T53" s="496"/>
    </row>
    <row r="54" spans="1:20" ht="20.25" customHeight="1" x14ac:dyDescent="0.15">
      <c r="G54" s="501"/>
      <c r="H54" s="501"/>
      <c r="I54" s="501"/>
      <c r="J54" s="501"/>
      <c r="K54" s="501"/>
      <c r="L54" s="501"/>
      <c r="M54" s="501"/>
      <c r="N54" s="501"/>
    </row>
    <row r="55" spans="1:20" ht="20.25" customHeight="1" x14ac:dyDescent="0.15">
      <c r="E55" s="506" t="s">
        <v>7</v>
      </c>
      <c r="F55" s="506"/>
      <c r="G55" s="506"/>
      <c r="H55" s="506"/>
      <c r="I55" s="506"/>
      <c r="J55" s="506"/>
      <c r="K55" s="506"/>
      <c r="L55" s="506"/>
      <c r="M55" s="506"/>
      <c r="N55" s="506"/>
      <c r="O55" s="506"/>
      <c r="P55" s="506"/>
    </row>
    <row r="56" spans="1:20" ht="20.25" customHeight="1" x14ac:dyDescent="0.15">
      <c r="A56" s="496"/>
      <c r="B56" s="611"/>
      <c r="C56" s="602"/>
      <c r="D56" s="502">
        <v>1</v>
      </c>
      <c r="Q56" s="502">
        <v>14</v>
      </c>
      <c r="R56" s="611"/>
      <c r="S56" s="602"/>
      <c r="T56" s="496"/>
    </row>
    <row r="57" spans="1:20" ht="20.25" customHeight="1" x14ac:dyDescent="0.15">
      <c r="A57" s="496"/>
      <c r="B57" s="611"/>
      <c r="C57" s="602"/>
      <c r="D57" s="502"/>
      <c r="E57" s="18"/>
      <c r="F57" s="19"/>
      <c r="O57" s="20"/>
      <c r="P57" s="21"/>
      <c r="Q57" s="502"/>
      <c r="R57" s="611"/>
      <c r="S57" s="602"/>
      <c r="T57" s="496"/>
    </row>
    <row r="58" spans="1:20" ht="20.25" customHeight="1" x14ac:dyDescent="0.15">
      <c r="A58" s="496"/>
      <c r="B58" s="611"/>
      <c r="C58" s="602"/>
      <c r="D58" s="502">
        <v>2</v>
      </c>
      <c r="F58" s="22">
        <v>11</v>
      </c>
      <c r="G58" s="19"/>
      <c r="N58" s="20"/>
      <c r="O58" s="23">
        <v>15</v>
      </c>
      <c r="Q58" s="502">
        <v>15</v>
      </c>
      <c r="R58" s="611"/>
      <c r="S58" s="602"/>
      <c r="T58" s="496"/>
    </row>
    <row r="59" spans="1:20" ht="20.25" customHeight="1" x14ac:dyDescent="0.15">
      <c r="A59" s="496"/>
      <c r="B59" s="611"/>
      <c r="C59" s="602"/>
      <c r="D59" s="502"/>
      <c r="E59" s="19">
        <v>1</v>
      </c>
      <c r="F59" s="24"/>
      <c r="G59" s="22"/>
      <c r="N59" s="23"/>
      <c r="O59" s="25"/>
      <c r="P59" s="20">
        <v>6</v>
      </c>
      <c r="Q59" s="502"/>
      <c r="R59" s="611"/>
      <c r="S59" s="602"/>
      <c r="T59" s="496"/>
    </row>
    <row r="60" spans="1:20" ht="20.25" customHeight="1" x14ac:dyDescent="0.15">
      <c r="A60" s="496"/>
      <c r="B60" s="611"/>
      <c r="C60" s="602"/>
      <c r="D60" s="502">
        <v>3</v>
      </c>
      <c r="E60" s="24"/>
      <c r="G60" s="22"/>
      <c r="N60" s="23"/>
      <c r="P60" s="25"/>
      <c r="Q60" s="502">
        <v>16</v>
      </c>
      <c r="R60" s="611"/>
      <c r="S60" s="602"/>
      <c r="T60" s="496"/>
    </row>
    <row r="61" spans="1:20" ht="20.25" customHeight="1" x14ac:dyDescent="0.15">
      <c r="A61" s="496"/>
      <c r="B61" s="611"/>
      <c r="C61" s="602"/>
      <c r="D61" s="502"/>
      <c r="G61" s="22">
        <v>19</v>
      </c>
      <c r="N61" s="23">
        <v>21</v>
      </c>
      <c r="Q61" s="502"/>
      <c r="R61" s="611"/>
      <c r="S61" s="602"/>
      <c r="T61" s="496"/>
    </row>
    <row r="62" spans="1:20" ht="20.25" customHeight="1" x14ac:dyDescent="0.15">
      <c r="A62" s="496"/>
      <c r="B62" s="611"/>
      <c r="C62" s="602"/>
      <c r="D62" s="502">
        <v>4</v>
      </c>
      <c r="G62" s="22"/>
      <c r="H62" s="18"/>
      <c r="I62" s="19"/>
      <c r="L62" s="20"/>
      <c r="M62" s="21"/>
      <c r="N62" s="23"/>
      <c r="Q62" s="502">
        <v>17</v>
      </c>
      <c r="R62" s="611"/>
      <c r="S62" s="602"/>
      <c r="T62" s="496"/>
    </row>
    <row r="63" spans="1:20" ht="20.25" customHeight="1" x14ac:dyDescent="0.15">
      <c r="A63" s="496"/>
      <c r="B63" s="611"/>
      <c r="C63" s="602"/>
      <c r="D63" s="502"/>
      <c r="E63" s="19">
        <v>2</v>
      </c>
      <c r="G63" s="22"/>
      <c r="I63" s="22"/>
      <c r="L63" s="23"/>
      <c r="N63" s="23"/>
      <c r="P63" s="20">
        <v>7</v>
      </c>
      <c r="Q63" s="502"/>
      <c r="R63" s="611"/>
      <c r="S63" s="602"/>
      <c r="T63" s="496"/>
    </row>
    <row r="64" spans="1:20" ht="20.25" customHeight="1" x14ac:dyDescent="0.15">
      <c r="A64" s="496"/>
      <c r="B64" s="611"/>
      <c r="C64" s="602"/>
      <c r="D64" s="502">
        <v>5</v>
      </c>
      <c r="E64" s="24"/>
      <c r="F64" s="19"/>
      <c r="G64" s="22"/>
      <c r="I64" s="22"/>
      <c r="L64" s="23"/>
      <c r="N64" s="23"/>
      <c r="O64" s="20"/>
      <c r="P64" s="25"/>
      <c r="Q64" s="502">
        <v>18</v>
      </c>
      <c r="R64" s="611"/>
      <c r="S64" s="602"/>
      <c r="T64" s="496"/>
    </row>
    <row r="65" spans="1:22" ht="20.25" customHeight="1" x14ac:dyDescent="0.15">
      <c r="A65" s="496"/>
      <c r="B65" s="611"/>
      <c r="C65" s="602"/>
      <c r="D65" s="502"/>
      <c r="F65" s="22">
        <v>12</v>
      </c>
      <c r="G65" s="24"/>
      <c r="I65" s="22"/>
      <c r="L65" s="23"/>
      <c r="N65" s="26"/>
      <c r="O65" s="23">
        <v>16</v>
      </c>
      <c r="Q65" s="502"/>
      <c r="R65" s="611"/>
      <c r="S65" s="602"/>
      <c r="T65" s="496"/>
    </row>
    <row r="66" spans="1:22" ht="20.25" customHeight="1" x14ac:dyDescent="0.15">
      <c r="A66" s="496"/>
      <c r="B66" s="611"/>
      <c r="C66" s="602"/>
      <c r="D66" s="502">
        <v>6</v>
      </c>
      <c r="E66" s="27"/>
      <c r="F66" s="22"/>
      <c r="I66" s="22"/>
      <c r="J66" s="41"/>
      <c r="K66" s="42"/>
      <c r="L66" s="23"/>
      <c r="O66" s="25"/>
      <c r="P66" s="28"/>
      <c r="Q66" s="502">
        <v>19</v>
      </c>
      <c r="R66" s="611"/>
      <c r="S66" s="602"/>
      <c r="T66" s="496"/>
      <c r="V66" s="6"/>
    </row>
    <row r="67" spans="1:22" ht="20.25" customHeight="1" x14ac:dyDescent="0.15">
      <c r="A67" s="496"/>
      <c r="B67" s="611"/>
      <c r="C67" s="602"/>
      <c r="D67" s="502"/>
      <c r="E67" s="19">
        <v>3</v>
      </c>
      <c r="F67" s="111"/>
      <c r="H67" s="29"/>
      <c r="I67" s="30"/>
      <c r="J67" s="437"/>
      <c r="K67" s="437"/>
      <c r="L67" s="31"/>
      <c r="M67" s="32"/>
      <c r="Q67" s="502"/>
      <c r="R67" s="611"/>
      <c r="S67" s="602"/>
      <c r="T67" s="496"/>
    </row>
    <row r="68" spans="1:22" ht="20.25" customHeight="1" x14ac:dyDescent="0.15">
      <c r="A68" s="496"/>
      <c r="B68" s="611"/>
      <c r="C68" s="602"/>
      <c r="D68" s="502">
        <v>7</v>
      </c>
      <c r="E68" s="24"/>
      <c r="H68" s="29"/>
      <c r="I68" s="30">
        <v>23</v>
      </c>
      <c r="J68" s="438"/>
      <c r="K68" s="438"/>
      <c r="L68" s="31">
        <v>24</v>
      </c>
      <c r="M68" s="32"/>
      <c r="Q68" s="502">
        <v>20</v>
      </c>
      <c r="R68" s="611"/>
      <c r="S68" s="602"/>
      <c r="T68" s="496"/>
    </row>
    <row r="69" spans="1:22" ht="20.25" customHeight="1" x14ac:dyDescent="0.15">
      <c r="A69" s="496"/>
      <c r="B69" s="611"/>
      <c r="C69" s="602"/>
      <c r="D69" s="502"/>
      <c r="H69" s="29"/>
      <c r="I69" s="34"/>
      <c r="J69" s="499">
        <v>25</v>
      </c>
      <c r="K69" s="500"/>
      <c r="L69" s="35"/>
      <c r="M69" s="32"/>
      <c r="N69" s="44"/>
      <c r="P69" s="20">
        <v>8</v>
      </c>
      <c r="Q69" s="502"/>
      <c r="R69" s="611"/>
      <c r="S69" s="602"/>
      <c r="T69" s="496"/>
    </row>
    <row r="70" spans="1:22" ht="20.25" customHeight="1" x14ac:dyDescent="0.15">
      <c r="A70" s="496"/>
      <c r="B70" s="611"/>
      <c r="C70" s="602"/>
      <c r="D70" s="502">
        <v>8</v>
      </c>
      <c r="H70" s="33"/>
      <c r="I70" s="22"/>
      <c r="J70" s="17"/>
      <c r="K70" s="14"/>
      <c r="L70" s="23"/>
      <c r="M70" s="36"/>
      <c r="N70" s="44"/>
      <c r="O70" s="100"/>
      <c r="P70" s="25"/>
      <c r="Q70" s="502">
        <v>21</v>
      </c>
      <c r="R70" s="611"/>
      <c r="S70" s="602"/>
      <c r="T70" s="496"/>
    </row>
    <row r="71" spans="1:22" ht="20.25" customHeight="1" x14ac:dyDescent="0.15">
      <c r="A71" s="496"/>
      <c r="B71" s="611"/>
      <c r="C71" s="602"/>
      <c r="D71" s="502"/>
      <c r="E71" s="18"/>
      <c r="F71" s="19"/>
      <c r="I71" s="22"/>
      <c r="J71" s="17"/>
      <c r="K71" s="14"/>
      <c r="L71" s="23"/>
      <c r="O71" s="23">
        <v>17</v>
      </c>
      <c r="P71" s="21"/>
      <c r="Q71" s="502"/>
      <c r="R71" s="611"/>
      <c r="S71" s="602"/>
      <c r="T71" s="496"/>
    </row>
    <row r="72" spans="1:22" ht="20.25" customHeight="1" x14ac:dyDescent="0.15">
      <c r="A72" s="496"/>
      <c r="B72" s="611"/>
      <c r="C72" s="602"/>
      <c r="D72" s="502">
        <v>9</v>
      </c>
      <c r="F72" s="22">
        <v>13</v>
      </c>
      <c r="G72" s="19"/>
      <c r="I72" s="22"/>
      <c r="J72" s="17"/>
      <c r="K72" s="14"/>
      <c r="L72" s="23"/>
      <c r="N72" s="20"/>
      <c r="O72" s="23"/>
      <c r="P72" s="28"/>
      <c r="Q72" s="502">
        <v>22</v>
      </c>
      <c r="R72" s="611"/>
      <c r="S72" s="602"/>
      <c r="T72" s="496"/>
    </row>
    <row r="73" spans="1:22" ht="20.25" customHeight="1" x14ac:dyDescent="0.15">
      <c r="A73" s="496"/>
      <c r="B73" s="611"/>
      <c r="C73" s="602"/>
      <c r="D73" s="502"/>
      <c r="E73" s="19">
        <v>4</v>
      </c>
      <c r="F73" s="24"/>
      <c r="G73" s="22"/>
      <c r="I73" s="22"/>
      <c r="J73" s="17"/>
      <c r="K73" s="14"/>
      <c r="L73" s="23"/>
      <c r="N73" s="23"/>
      <c r="O73" s="25"/>
      <c r="P73" s="20">
        <v>9</v>
      </c>
      <c r="Q73" s="502"/>
      <c r="R73" s="611"/>
      <c r="S73" s="602"/>
      <c r="T73" s="496"/>
    </row>
    <row r="74" spans="1:22" ht="20.25" customHeight="1" x14ac:dyDescent="0.15">
      <c r="A74" s="496"/>
      <c r="B74" s="611"/>
      <c r="C74" s="602"/>
      <c r="D74" s="502">
        <v>10</v>
      </c>
      <c r="E74" s="24"/>
      <c r="G74" s="22"/>
      <c r="I74" s="22"/>
      <c r="J74" s="17"/>
      <c r="K74" s="14"/>
      <c r="L74" s="23"/>
      <c r="N74" s="23"/>
      <c r="P74" s="25"/>
      <c r="Q74" s="502">
        <v>23</v>
      </c>
      <c r="R74" s="611"/>
      <c r="S74" s="602"/>
      <c r="T74" s="496"/>
    </row>
    <row r="75" spans="1:22" ht="20.25" customHeight="1" x14ac:dyDescent="0.15">
      <c r="A75" s="496"/>
      <c r="B75" s="611"/>
      <c r="C75" s="602"/>
      <c r="D75" s="502"/>
      <c r="G75" s="22">
        <v>20</v>
      </c>
      <c r="H75" s="27"/>
      <c r="I75" s="24"/>
      <c r="J75" s="17"/>
      <c r="K75" s="14"/>
      <c r="L75" s="25"/>
      <c r="M75" s="28"/>
      <c r="N75" s="23">
        <v>22</v>
      </c>
      <c r="Q75" s="502"/>
      <c r="R75" s="611"/>
      <c r="S75" s="602"/>
      <c r="T75" s="496"/>
    </row>
    <row r="76" spans="1:22" ht="20.25" customHeight="1" x14ac:dyDescent="0.15">
      <c r="A76" s="496"/>
      <c r="B76" s="611"/>
      <c r="C76" s="602"/>
      <c r="D76" s="502">
        <v>11</v>
      </c>
      <c r="G76" s="22"/>
      <c r="J76" s="17"/>
      <c r="K76" s="14"/>
      <c r="N76" s="23"/>
      <c r="Q76" s="502">
        <v>24</v>
      </c>
      <c r="R76" s="611"/>
      <c r="S76" s="602"/>
      <c r="T76" s="496"/>
    </row>
    <row r="77" spans="1:22" ht="20.25" customHeight="1" x14ac:dyDescent="0.15">
      <c r="A77" s="496"/>
      <c r="B77" s="611"/>
      <c r="C77" s="602"/>
      <c r="D77" s="502"/>
      <c r="E77" s="19">
        <v>5</v>
      </c>
      <c r="G77" s="22"/>
      <c r="J77" s="17"/>
      <c r="K77" s="14"/>
      <c r="N77" s="23"/>
      <c r="P77" s="20">
        <v>10</v>
      </c>
      <c r="Q77" s="502"/>
      <c r="R77" s="611"/>
      <c r="S77" s="602"/>
      <c r="T77" s="496"/>
    </row>
    <row r="78" spans="1:22" ht="20.25" customHeight="1" x14ac:dyDescent="0.15">
      <c r="A78" s="496"/>
      <c r="B78" s="611"/>
      <c r="C78" s="602"/>
      <c r="D78" s="502">
        <v>12</v>
      </c>
      <c r="E78" s="24"/>
      <c r="F78" s="19"/>
      <c r="G78" s="22"/>
      <c r="J78" s="144" t="s">
        <v>79</v>
      </c>
      <c r="N78" s="23"/>
      <c r="O78" s="20"/>
      <c r="P78" s="25"/>
      <c r="Q78" s="502">
        <v>25</v>
      </c>
      <c r="R78" s="611"/>
      <c r="S78" s="602"/>
      <c r="T78" s="496"/>
    </row>
    <row r="79" spans="1:22" ht="20.25" customHeight="1" x14ac:dyDescent="0.15">
      <c r="A79" s="496"/>
      <c r="B79" s="611"/>
      <c r="C79" s="602"/>
      <c r="D79" s="502"/>
      <c r="F79" s="22">
        <v>14</v>
      </c>
      <c r="G79" s="24"/>
      <c r="J79" s="17"/>
      <c r="K79" s="37"/>
      <c r="N79" s="26"/>
      <c r="O79" s="23">
        <v>18</v>
      </c>
      <c r="Q79" s="502"/>
      <c r="R79" s="611"/>
      <c r="S79" s="602"/>
      <c r="T79" s="496"/>
    </row>
    <row r="80" spans="1:22" ht="20.25" customHeight="1" x14ac:dyDescent="0.15">
      <c r="A80" s="496"/>
      <c r="B80" s="611"/>
      <c r="C80" s="602"/>
      <c r="D80" s="502">
        <v>13</v>
      </c>
      <c r="E80" s="27"/>
      <c r="F80" s="24"/>
      <c r="J80" s="499">
        <v>26</v>
      </c>
      <c r="K80" s="500"/>
      <c r="O80" s="25"/>
      <c r="P80" s="28"/>
      <c r="Q80" s="502">
        <v>26</v>
      </c>
      <c r="R80" s="611"/>
      <c r="S80" s="602"/>
      <c r="T80" s="496"/>
    </row>
    <row r="81" spans="1:20" ht="20.25" customHeight="1" x14ac:dyDescent="0.15">
      <c r="A81" s="496"/>
      <c r="B81" s="611"/>
      <c r="C81" s="602"/>
      <c r="D81" s="502"/>
      <c r="J81" s="38"/>
      <c r="K81" s="39"/>
      <c r="Q81" s="502"/>
      <c r="R81" s="611"/>
      <c r="S81" s="602"/>
      <c r="T81" s="496"/>
    </row>
    <row r="82" spans="1:20" ht="20.25" customHeight="1" x14ac:dyDescent="0.15">
      <c r="B82" s="154"/>
      <c r="C82" s="155"/>
      <c r="G82" s="501"/>
      <c r="H82" s="501"/>
      <c r="I82" s="501"/>
      <c r="J82" s="501"/>
      <c r="K82" s="501"/>
      <c r="L82" s="501"/>
      <c r="M82" s="501"/>
      <c r="N82" s="501"/>
      <c r="Q82" s="4"/>
      <c r="R82" s="154"/>
      <c r="S82" s="155"/>
    </row>
    <row r="83" spans="1:20" ht="20.25" customHeight="1" x14ac:dyDescent="0.15">
      <c r="E83" s="506" t="s">
        <v>8</v>
      </c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P83" s="506"/>
    </row>
    <row r="84" spans="1:20" ht="20.25" customHeight="1" x14ac:dyDescent="0.15">
      <c r="A84" s="496"/>
      <c r="B84" s="611"/>
      <c r="C84" s="602"/>
      <c r="D84" s="502">
        <v>1</v>
      </c>
      <c r="Q84" s="502">
        <v>16</v>
      </c>
      <c r="R84" s="611"/>
      <c r="S84" s="602"/>
      <c r="T84" s="496"/>
    </row>
    <row r="85" spans="1:20" ht="20.25" customHeight="1" x14ac:dyDescent="0.15">
      <c r="A85" s="496"/>
      <c r="B85" s="611"/>
      <c r="C85" s="602"/>
      <c r="D85" s="502"/>
      <c r="E85" s="18"/>
      <c r="F85" s="19"/>
      <c r="O85" s="20"/>
      <c r="P85" s="21"/>
      <c r="Q85" s="502"/>
      <c r="R85" s="611"/>
      <c r="S85" s="602"/>
      <c r="T85" s="496"/>
    </row>
    <row r="86" spans="1:20" ht="20.25" customHeight="1" x14ac:dyDescent="0.15">
      <c r="A86" s="496"/>
      <c r="B86" s="611"/>
      <c r="C86" s="602"/>
      <c r="D86" s="502"/>
      <c r="F86" s="22"/>
      <c r="O86" s="23"/>
      <c r="Q86" s="502"/>
      <c r="R86" s="611"/>
      <c r="S86" s="602"/>
      <c r="T86" s="496"/>
    </row>
    <row r="87" spans="1:20" ht="20.25" customHeight="1" x14ac:dyDescent="0.15">
      <c r="A87" s="496"/>
      <c r="B87" s="611"/>
      <c r="C87" s="602"/>
      <c r="D87" s="502"/>
      <c r="F87" s="22">
        <v>14</v>
      </c>
      <c r="G87" s="99"/>
      <c r="N87" s="100"/>
      <c r="O87" s="23">
        <v>18</v>
      </c>
      <c r="Q87" s="502"/>
      <c r="R87" s="611"/>
      <c r="S87" s="602"/>
      <c r="T87" s="496"/>
    </row>
    <row r="88" spans="1:20" ht="20.25" customHeight="1" x14ac:dyDescent="0.15">
      <c r="A88" s="496"/>
      <c r="B88" s="611"/>
      <c r="C88" s="602"/>
      <c r="D88" s="502">
        <v>2</v>
      </c>
      <c r="F88" s="22"/>
      <c r="G88" s="120"/>
      <c r="N88" s="23"/>
      <c r="O88" s="23"/>
      <c r="Q88" s="502">
        <v>17</v>
      </c>
      <c r="R88" s="611"/>
      <c r="S88" s="602"/>
      <c r="T88" s="496"/>
    </row>
    <row r="89" spans="1:20" ht="20.25" customHeight="1" x14ac:dyDescent="0.15">
      <c r="A89" s="496"/>
      <c r="B89" s="611"/>
      <c r="C89" s="602"/>
      <c r="D89" s="502"/>
      <c r="E89" s="19">
        <v>1</v>
      </c>
      <c r="F89" s="24"/>
      <c r="G89" s="22"/>
      <c r="N89" s="23"/>
      <c r="O89" s="25"/>
      <c r="P89" s="20">
        <v>8</v>
      </c>
      <c r="Q89" s="502"/>
      <c r="R89" s="611"/>
      <c r="S89" s="602"/>
      <c r="T89" s="496"/>
    </row>
    <row r="90" spans="1:20" ht="20.25" customHeight="1" x14ac:dyDescent="0.15">
      <c r="A90" s="496"/>
      <c r="B90" s="611"/>
      <c r="C90" s="602"/>
      <c r="D90" s="502">
        <v>3</v>
      </c>
      <c r="E90" s="24"/>
      <c r="G90" s="22"/>
      <c r="N90" s="23"/>
      <c r="P90" s="25"/>
      <c r="Q90" s="502">
        <v>18</v>
      </c>
      <c r="R90" s="611"/>
      <c r="S90" s="602"/>
      <c r="T90" s="496"/>
    </row>
    <row r="91" spans="1:20" ht="20.25" customHeight="1" x14ac:dyDescent="0.15">
      <c r="A91" s="496"/>
      <c r="B91" s="611"/>
      <c r="C91" s="602"/>
      <c r="D91" s="502"/>
      <c r="G91" s="22">
        <v>22</v>
      </c>
      <c r="H91" s="118"/>
      <c r="I91" s="19"/>
      <c r="L91" s="20"/>
      <c r="M91" s="43"/>
      <c r="N91" s="23">
        <v>24</v>
      </c>
      <c r="Q91" s="502"/>
      <c r="R91" s="611"/>
      <c r="S91" s="602"/>
      <c r="T91" s="496"/>
    </row>
    <row r="92" spans="1:20" ht="20.25" customHeight="1" x14ac:dyDescent="0.15">
      <c r="A92" s="496"/>
      <c r="B92" s="611"/>
      <c r="C92" s="602"/>
      <c r="D92" s="502">
        <v>4</v>
      </c>
      <c r="G92" s="22"/>
      <c r="I92" s="22"/>
      <c r="L92" s="23"/>
      <c r="N92" s="23"/>
      <c r="Q92" s="502">
        <v>19</v>
      </c>
      <c r="R92" s="611"/>
      <c r="S92" s="602"/>
      <c r="T92" s="496"/>
    </row>
    <row r="93" spans="1:20" ht="20.25" customHeight="1" x14ac:dyDescent="0.15">
      <c r="A93" s="496"/>
      <c r="B93" s="611"/>
      <c r="C93" s="602"/>
      <c r="D93" s="502"/>
      <c r="E93" s="19">
        <v>2</v>
      </c>
      <c r="G93" s="22"/>
      <c r="I93" s="22"/>
      <c r="L93" s="23"/>
      <c r="N93" s="23"/>
      <c r="P93" s="20">
        <v>9</v>
      </c>
      <c r="Q93" s="502"/>
      <c r="R93" s="611"/>
      <c r="S93" s="602"/>
      <c r="T93" s="496"/>
    </row>
    <row r="94" spans="1:20" ht="20.25" customHeight="1" x14ac:dyDescent="0.15">
      <c r="A94" s="496"/>
      <c r="B94" s="611"/>
      <c r="C94" s="602"/>
      <c r="D94" s="502">
        <v>5</v>
      </c>
      <c r="E94" s="24"/>
      <c r="F94" s="19"/>
      <c r="G94" s="22"/>
      <c r="I94" s="22"/>
      <c r="L94" s="23"/>
      <c r="N94" s="23"/>
      <c r="O94" s="20"/>
      <c r="P94" s="25"/>
      <c r="Q94" s="502">
        <v>20</v>
      </c>
      <c r="R94" s="611"/>
      <c r="S94" s="602"/>
      <c r="T94" s="496"/>
    </row>
    <row r="95" spans="1:20" ht="20.25" customHeight="1" x14ac:dyDescent="0.15">
      <c r="A95" s="496"/>
      <c r="B95" s="611"/>
      <c r="C95" s="602"/>
      <c r="D95" s="502"/>
      <c r="F95" s="22">
        <v>15</v>
      </c>
      <c r="G95" s="24"/>
      <c r="I95" s="22"/>
      <c r="L95" s="23"/>
      <c r="N95" s="25"/>
      <c r="O95" s="23">
        <v>19</v>
      </c>
      <c r="Q95" s="502"/>
      <c r="R95" s="611"/>
      <c r="S95" s="602"/>
      <c r="T95" s="496"/>
    </row>
    <row r="96" spans="1:20" ht="20.25" customHeight="1" x14ac:dyDescent="0.15">
      <c r="A96" s="496"/>
      <c r="B96" s="611"/>
      <c r="C96" s="602"/>
      <c r="D96" s="502">
        <v>6</v>
      </c>
      <c r="F96" s="22"/>
      <c r="I96" s="22"/>
      <c r="L96" s="23"/>
      <c r="O96" s="23"/>
      <c r="Q96" s="502">
        <v>21</v>
      </c>
      <c r="R96" s="611"/>
      <c r="S96" s="602"/>
      <c r="T96" s="496"/>
    </row>
    <row r="97" spans="1:20" ht="20.25" customHeight="1" x14ac:dyDescent="0.15">
      <c r="A97" s="496"/>
      <c r="B97" s="611"/>
      <c r="C97" s="602"/>
      <c r="D97" s="502"/>
      <c r="E97" s="19">
        <v>3</v>
      </c>
      <c r="F97" s="24"/>
      <c r="I97" s="22"/>
      <c r="L97" s="23"/>
      <c r="O97" s="25"/>
      <c r="P97" s="20">
        <v>10</v>
      </c>
      <c r="Q97" s="502"/>
      <c r="R97" s="611"/>
      <c r="S97" s="602"/>
      <c r="T97" s="496"/>
    </row>
    <row r="98" spans="1:20" ht="20.25" customHeight="1" x14ac:dyDescent="0.15">
      <c r="A98" s="496"/>
      <c r="B98" s="611"/>
      <c r="C98" s="602"/>
      <c r="D98" s="502">
        <v>7</v>
      </c>
      <c r="E98" s="24"/>
      <c r="I98" s="22"/>
      <c r="J98" s="603"/>
      <c r="K98" s="605"/>
      <c r="L98" s="23"/>
      <c r="P98" s="25"/>
      <c r="Q98" s="502">
        <v>22</v>
      </c>
      <c r="R98" s="611"/>
      <c r="S98" s="602"/>
      <c r="T98" s="496"/>
    </row>
    <row r="99" spans="1:20" ht="20.25" customHeight="1" x14ac:dyDescent="0.15">
      <c r="A99" s="496"/>
      <c r="B99" s="611"/>
      <c r="C99" s="602"/>
      <c r="D99" s="502"/>
      <c r="I99" s="30">
        <v>26</v>
      </c>
      <c r="J99" s="604"/>
      <c r="K99" s="606"/>
      <c r="L99" s="31">
        <v>27</v>
      </c>
      <c r="Q99" s="502"/>
      <c r="R99" s="611"/>
      <c r="S99" s="602"/>
      <c r="T99" s="496"/>
    </row>
    <row r="100" spans="1:20" ht="20.25" customHeight="1" x14ac:dyDescent="0.15">
      <c r="A100" s="496"/>
      <c r="B100" s="611"/>
      <c r="C100" s="602"/>
      <c r="D100" s="502">
        <v>8</v>
      </c>
      <c r="I100" s="34"/>
      <c r="J100" s="499">
        <v>28</v>
      </c>
      <c r="K100" s="500"/>
      <c r="L100" s="35"/>
      <c r="Q100" s="502">
        <v>23</v>
      </c>
      <c r="R100" s="611"/>
      <c r="S100" s="602"/>
      <c r="T100" s="496"/>
    </row>
    <row r="101" spans="1:20" ht="20.25" customHeight="1" x14ac:dyDescent="0.15">
      <c r="A101" s="496"/>
      <c r="B101" s="611"/>
      <c r="C101" s="602"/>
      <c r="D101" s="502"/>
      <c r="E101" s="19">
        <v>4</v>
      </c>
      <c r="I101" s="22"/>
      <c r="J101" s="40"/>
      <c r="K101" s="40"/>
      <c r="L101" s="23"/>
      <c r="P101" s="20">
        <v>11</v>
      </c>
      <c r="Q101" s="502"/>
      <c r="R101" s="611"/>
      <c r="S101" s="602"/>
      <c r="T101" s="496"/>
    </row>
    <row r="102" spans="1:20" ht="20.25" customHeight="1" x14ac:dyDescent="0.15">
      <c r="A102" s="496"/>
      <c r="B102" s="611"/>
      <c r="C102" s="602"/>
      <c r="D102" s="502">
        <v>9</v>
      </c>
      <c r="E102" s="24"/>
      <c r="F102" s="19"/>
      <c r="I102" s="22"/>
      <c r="J102" s="40"/>
      <c r="K102" s="40"/>
      <c r="L102" s="23"/>
      <c r="O102" s="20"/>
      <c r="P102" s="25"/>
      <c r="Q102" s="502">
        <v>24</v>
      </c>
      <c r="R102" s="611"/>
      <c r="S102" s="602"/>
      <c r="T102" s="496"/>
    </row>
    <row r="103" spans="1:20" ht="20.25" customHeight="1" x14ac:dyDescent="0.15">
      <c r="A103" s="496"/>
      <c r="B103" s="611"/>
      <c r="C103" s="602"/>
      <c r="D103" s="502"/>
      <c r="F103" s="22">
        <v>16</v>
      </c>
      <c r="I103" s="22"/>
      <c r="J103" s="17"/>
      <c r="K103" s="14"/>
      <c r="L103" s="23"/>
      <c r="O103" s="23">
        <v>20</v>
      </c>
      <c r="Q103" s="502"/>
      <c r="R103" s="611"/>
      <c r="S103" s="602"/>
      <c r="T103" s="496"/>
    </row>
    <row r="104" spans="1:20" ht="20.25" customHeight="1" x14ac:dyDescent="0.15">
      <c r="A104" s="496"/>
      <c r="B104" s="611"/>
      <c r="C104" s="602"/>
      <c r="D104" s="502">
        <v>10</v>
      </c>
      <c r="F104" s="22"/>
      <c r="G104" s="19"/>
      <c r="I104" s="22"/>
      <c r="J104" s="17"/>
      <c r="K104" s="14"/>
      <c r="L104" s="23"/>
      <c r="N104" s="20"/>
      <c r="O104" s="23"/>
      <c r="Q104" s="502">
        <v>25</v>
      </c>
      <c r="R104" s="611"/>
      <c r="S104" s="602"/>
      <c r="T104" s="496"/>
    </row>
    <row r="105" spans="1:20" ht="20.25" customHeight="1" x14ac:dyDescent="0.15">
      <c r="A105" s="496"/>
      <c r="B105" s="611"/>
      <c r="C105" s="602"/>
      <c r="D105" s="502"/>
      <c r="E105" s="19">
        <v>5</v>
      </c>
      <c r="F105" s="24"/>
      <c r="G105" s="22"/>
      <c r="I105" s="22"/>
      <c r="J105" s="17"/>
      <c r="K105" s="14"/>
      <c r="L105" s="23"/>
      <c r="N105" s="23"/>
      <c r="O105" s="25"/>
      <c r="P105" s="20">
        <v>12</v>
      </c>
      <c r="Q105" s="502"/>
      <c r="R105" s="611"/>
      <c r="S105" s="602"/>
      <c r="T105" s="496"/>
    </row>
    <row r="106" spans="1:20" ht="20.25" customHeight="1" x14ac:dyDescent="0.15">
      <c r="A106" s="496"/>
      <c r="B106" s="611"/>
      <c r="C106" s="602"/>
      <c r="D106" s="502">
        <v>11</v>
      </c>
      <c r="E106" s="24"/>
      <c r="G106" s="22"/>
      <c r="I106" s="22"/>
      <c r="J106" s="17"/>
      <c r="K106" s="14"/>
      <c r="L106" s="23"/>
      <c r="N106" s="23"/>
      <c r="P106" s="25"/>
      <c r="Q106" s="502">
        <v>26</v>
      </c>
      <c r="R106" s="611"/>
      <c r="S106" s="602"/>
      <c r="T106" s="496"/>
    </row>
    <row r="107" spans="1:20" ht="20.25" customHeight="1" x14ac:dyDescent="0.15">
      <c r="A107" s="496"/>
      <c r="B107" s="611"/>
      <c r="C107" s="602"/>
      <c r="D107" s="502"/>
      <c r="G107" s="22">
        <v>23</v>
      </c>
      <c r="H107" s="37"/>
      <c r="I107" s="24"/>
      <c r="J107" s="17"/>
      <c r="K107" s="14"/>
      <c r="L107" s="23"/>
      <c r="M107" s="134"/>
      <c r="N107" s="23"/>
      <c r="Q107" s="502"/>
      <c r="R107" s="611"/>
      <c r="S107" s="602"/>
      <c r="T107" s="496"/>
    </row>
    <row r="108" spans="1:20" ht="20.25" customHeight="1" x14ac:dyDescent="0.15">
      <c r="A108" s="496"/>
      <c r="B108" s="611"/>
      <c r="C108" s="602"/>
      <c r="D108" s="502">
        <v>12</v>
      </c>
      <c r="G108" s="22"/>
      <c r="J108" s="17"/>
      <c r="K108" s="14"/>
      <c r="L108" s="25"/>
      <c r="M108" s="119"/>
      <c r="N108" s="17">
        <v>25</v>
      </c>
      <c r="Q108" s="502">
        <v>27</v>
      </c>
      <c r="R108" s="611"/>
      <c r="S108" s="602"/>
      <c r="T108" s="496"/>
    </row>
    <row r="109" spans="1:20" ht="20.25" customHeight="1" x14ac:dyDescent="0.15">
      <c r="A109" s="496"/>
      <c r="B109" s="611"/>
      <c r="C109" s="602"/>
      <c r="D109" s="502"/>
      <c r="E109" s="19">
        <v>6</v>
      </c>
      <c r="G109" s="22"/>
      <c r="J109" s="17"/>
      <c r="K109" s="14"/>
      <c r="N109" s="23"/>
      <c r="P109" s="20">
        <v>13</v>
      </c>
      <c r="Q109" s="502"/>
      <c r="R109" s="611"/>
      <c r="S109" s="602"/>
      <c r="T109" s="496"/>
    </row>
    <row r="110" spans="1:20" ht="20.25" customHeight="1" x14ac:dyDescent="0.15">
      <c r="A110" s="496"/>
      <c r="B110" s="611"/>
      <c r="C110" s="602"/>
      <c r="D110" s="502">
        <v>13</v>
      </c>
      <c r="E110" s="24"/>
      <c r="F110" s="19"/>
      <c r="G110" s="22"/>
      <c r="J110" s="17"/>
      <c r="K110" s="14"/>
      <c r="N110" s="23"/>
      <c r="O110" s="20"/>
      <c r="P110" s="25"/>
      <c r="Q110" s="502">
        <v>28</v>
      </c>
      <c r="R110" s="611"/>
      <c r="S110" s="602"/>
      <c r="T110" s="496"/>
    </row>
    <row r="111" spans="1:20" ht="20.25" customHeight="1" x14ac:dyDescent="0.15">
      <c r="A111" s="496"/>
      <c r="B111" s="611"/>
      <c r="C111" s="602"/>
      <c r="D111" s="502"/>
      <c r="F111" s="22">
        <v>17</v>
      </c>
      <c r="G111" s="111"/>
      <c r="J111" s="17"/>
      <c r="K111" s="14"/>
      <c r="N111" s="112"/>
      <c r="O111" s="23"/>
      <c r="Q111" s="502"/>
      <c r="R111" s="611"/>
      <c r="S111" s="602"/>
      <c r="T111" s="496"/>
    </row>
    <row r="112" spans="1:20" ht="20.25" customHeight="1" x14ac:dyDescent="0.15">
      <c r="A112" s="496"/>
      <c r="B112" s="611"/>
      <c r="C112" s="602"/>
      <c r="D112" s="502">
        <v>14</v>
      </c>
      <c r="F112" s="22"/>
      <c r="J112" s="144" t="s">
        <v>79</v>
      </c>
      <c r="N112" s="26"/>
      <c r="O112" s="23">
        <v>21</v>
      </c>
      <c r="Q112" s="502"/>
      <c r="R112" s="611"/>
      <c r="S112" s="602"/>
      <c r="T112" s="496"/>
    </row>
    <row r="113" spans="1:22" ht="20.25" customHeight="1" x14ac:dyDescent="0.15">
      <c r="A113" s="496"/>
      <c r="B113" s="611"/>
      <c r="C113" s="602"/>
      <c r="D113" s="502"/>
      <c r="E113" s="19">
        <v>7</v>
      </c>
      <c r="F113" s="24"/>
      <c r="J113" s="17"/>
      <c r="K113" s="37"/>
      <c r="O113" s="23"/>
      <c r="Q113" s="502"/>
      <c r="R113" s="611"/>
      <c r="S113" s="602"/>
      <c r="T113" s="496"/>
    </row>
    <row r="114" spans="1:22" ht="20.25" customHeight="1" x14ac:dyDescent="0.15">
      <c r="B114" s="611"/>
      <c r="C114" s="602"/>
      <c r="D114" s="502">
        <v>15</v>
      </c>
      <c r="E114" s="24"/>
      <c r="J114" s="499">
        <v>29</v>
      </c>
      <c r="K114" s="500"/>
      <c r="O114" s="25"/>
      <c r="P114" s="28"/>
      <c r="Q114" s="502">
        <v>29</v>
      </c>
      <c r="R114" s="611"/>
      <c r="S114" s="602"/>
      <c r="T114" s="496"/>
    </row>
    <row r="115" spans="1:22" ht="20.25" customHeight="1" x14ac:dyDescent="0.15">
      <c r="B115" s="611"/>
      <c r="C115" s="602"/>
      <c r="D115" s="502"/>
      <c r="J115" s="38"/>
      <c r="K115" s="39"/>
      <c r="Q115" s="502"/>
      <c r="R115" s="611"/>
      <c r="S115" s="602"/>
      <c r="T115" s="496"/>
    </row>
    <row r="116" spans="1:22" ht="20.25" customHeight="1" x14ac:dyDescent="0.15">
      <c r="G116" s="501"/>
      <c r="H116" s="501"/>
      <c r="I116" s="501"/>
      <c r="J116" s="501"/>
      <c r="K116" s="501"/>
      <c r="L116" s="501"/>
      <c r="M116" s="501"/>
      <c r="N116" s="501"/>
    </row>
    <row r="117" spans="1:22" ht="20.25" customHeight="1" x14ac:dyDescent="0.15">
      <c r="E117" s="506" t="s">
        <v>9</v>
      </c>
      <c r="F117" s="506"/>
      <c r="G117" s="506"/>
      <c r="H117" s="506"/>
      <c r="I117" s="506"/>
      <c r="J117" s="506"/>
      <c r="K117" s="506"/>
      <c r="L117" s="506"/>
      <c r="M117" s="506"/>
      <c r="N117" s="506"/>
      <c r="O117" s="506"/>
      <c r="P117" s="506"/>
    </row>
    <row r="118" spans="1:22" ht="20.25" customHeight="1" x14ac:dyDescent="0.15">
      <c r="A118" s="496"/>
      <c r="B118" s="611"/>
      <c r="C118" s="602"/>
      <c r="D118" s="502">
        <v>1</v>
      </c>
      <c r="Q118" s="502">
        <v>13</v>
      </c>
      <c r="R118" s="611"/>
      <c r="S118" s="602"/>
      <c r="T118" s="496"/>
    </row>
    <row r="119" spans="1:22" ht="20.25" customHeight="1" x14ac:dyDescent="0.15">
      <c r="A119" s="496"/>
      <c r="B119" s="611"/>
      <c r="C119" s="602"/>
      <c r="D119" s="502"/>
      <c r="E119" s="18"/>
      <c r="F119" s="19"/>
      <c r="O119" s="20"/>
      <c r="P119" s="21"/>
      <c r="Q119" s="502"/>
      <c r="R119" s="611"/>
      <c r="S119" s="602"/>
      <c r="T119" s="496"/>
    </row>
    <row r="120" spans="1:22" ht="20.25" customHeight="1" x14ac:dyDescent="0.15">
      <c r="A120" s="496"/>
      <c r="B120" s="611"/>
      <c r="C120" s="602"/>
      <c r="D120" s="502">
        <v>2</v>
      </c>
      <c r="F120" s="22">
        <v>9</v>
      </c>
      <c r="G120" s="19"/>
      <c r="N120" s="20"/>
      <c r="O120" s="23">
        <v>13</v>
      </c>
      <c r="Q120" s="502">
        <v>14</v>
      </c>
      <c r="R120" s="611"/>
      <c r="S120" s="602"/>
      <c r="T120" s="496"/>
    </row>
    <row r="121" spans="1:22" ht="20.25" customHeight="1" x14ac:dyDescent="0.15">
      <c r="A121" s="496"/>
      <c r="B121" s="611"/>
      <c r="C121" s="602"/>
      <c r="D121" s="502"/>
      <c r="E121" s="19">
        <v>1</v>
      </c>
      <c r="F121" s="24"/>
      <c r="G121" s="22"/>
      <c r="N121" s="23"/>
      <c r="O121" s="25"/>
      <c r="P121" s="20">
        <v>5</v>
      </c>
      <c r="Q121" s="502"/>
      <c r="R121" s="611"/>
      <c r="S121" s="602"/>
      <c r="T121" s="496"/>
    </row>
    <row r="122" spans="1:22" ht="20.25" customHeight="1" x14ac:dyDescent="0.15">
      <c r="A122" s="496"/>
      <c r="B122" s="611"/>
      <c r="C122" s="602"/>
      <c r="D122" s="502">
        <v>3</v>
      </c>
      <c r="E122" s="24"/>
      <c r="G122" s="22"/>
      <c r="N122" s="23"/>
      <c r="P122" s="25"/>
      <c r="Q122" s="502">
        <v>15</v>
      </c>
      <c r="R122" s="611"/>
      <c r="S122" s="602"/>
      <c r="T122" s="496"/>
    </row>
    <row r="123" spans="1:22" ht="20.25" customHeight="1" x14ac:dyDescent="0.15">
      <c r="A123" s="496"/>
      <c r="B123" s="611"/>
      <c r="C123" s="602"/>
      <c r="D123" s="502"/>
      <c r="G123" s="22">
        <v>17</v>
      </c>
      <c r="N123" s="23">
        <v>19</v>
      </c>
      <c r="Q123" s="502"/>
      <c r="R123" s="611"/>
      <c r="S123" s="602"/>
      <c r="T123" s="496"/>
    </row>
    <row r="124" spans="1:22" ht="20.25" customHeight="1" x14ac:dyDescent="0.15">
      <c r="A124" s="496"/>
      <c r="B124" s="611"/>
      <c r="C124" s="602"/>
      <c r="D124" s="502">
        <v>4</v>
      </c>
      <c r="G124" s="22"/>
      <c r="H124" s="18"/>
      <c r="I124" s="19"/>
      <c r="L124" s="20"/>
      <c r="M124" s="21"/>
      <c r="N124" s="23"/>
      <c r="Q124" s="502">
        <v>16</v>
      </c>
      <c r="R124" s="611"/>
      <c r="S124" s="602"/>
      <c r="T124" s="496"/>
    </row>
    <row r="125" spans="1:22" ht="20.25" customHeight="1" x14ac:dyDescent="0.15">
      <c r="A125" s="496"/>
      <c r="B125" s="611"/>
      <c r="C125" s="602"/>
      <c r="D125" s="502"/>
      <c r="E125" s="19">
        <v>2</v>
      </c>
      <c r="G125" s="22"/>
      <c r="I125" s="22"/>
      <c r="L125" s="23"/>
      <c r="N125" s="23"/>
      <c r="P125" s="20">
        <v>6</v>
      </c>
      <c r="Q125" s="502"/>
      <c r="R125" s="611"/>
      <c r="S125" s="602"/>
      <c r="T125" s="496"/>
    </row>
    <row r="126" spans="1:22" ht="20.25" customHeight="1" x14ac:dyDescent="0.15">
      <c r="A126" s="496"/>
      <c r="B126" s="611"/>
      <c r="C126" s="602"/>
      <c r="D126" s="502">
        <v>5</v>
      </c>
      <c r="E126" s="24"/>
      <c r="F126" s="19"/>
      <c r="G126" s="22"/>
      <c r="I126" s="22"/>
      <c r="L126" s="23"/>
      <c r="N126" s="23"/>
      <c r="O126" s="20"/>
      <c r="P126" s="25"/>
      <c r="Q126" s="502">
        <v>17</v>
      </c>
      <c r="R126" s="611"/>
      <c r="S126" s="602"/>
      <c r="T126" s="496"/>
    </row>
    <row r="127" spans="1:22" ht="20.25" customHeight="1" x14ac:dyDescent="0.15">
      <c r="A127" s="496"/>
      <c r="B127" s="611"/>
      <c r="C127" s="602"/>
      <c r="D127" s="502"/>
      <c r="F127" s="22">
        <v>10</v>
      </c>
      <c r="G127" s="24"/>
      <c r="I127" s="22"/>
      <c r="L127" s="23"/>
      <c r="N127" s="26"/>
      <c r="O127" s="23">
        <v>14</v>
      </c>
      <c r="Q127" s="502"/>
      <c r="R127" s="611"/>
      <c r="S127" s="602"/>
      <c r="T127" s="496"/>
    </row>
    <row r="128" spans="1:22" ht="20.25" customHeight="1" x14ac:dyDescent="0.15">
      <c r="A128" s="496"/>
      <c r="B128" s="611"/>
      <c r="C128" s="602"/>
      <c r="D128" s="502">
        <v>6</v>
      </c>
      <c r="E128" s="27"/>
      <c r="F128" s="24"/>
      <c r="I128" s="22"/>
      <c r="L128" s="23"/>
      <c r="O128" s="25"/>
      <c r="P128" s="28"/>
      <c r="Q128" s="502">
        <v>18</v>
      </c>
      <c r="R128" s="611"/>
      <c r="S128" s="602"/>
      <c r="T128" s="496"/>
      <c r="V128" s="6"/>
    </row>
    <row r="129" spans="1:20" ht="20.25" customHeight="1" x14ac:dyDescent="0.15">
      <c r="A129" s="496"/>
      <c r="B129" s="611"/>
      <c r="C129" s="602"/>
      <c r="D129" s="502"/>
      <c r="E129" s="18"/>
      <c r="F129" s="18"/>
      <c r="H129" s="29"/>
      <c r="I129" s="30"/>
      <c r="J129" s="146"/>
      <c r="K129" s="146"/>
      <c r="L129" s="31"/>
      <c r="M129" s="32"/>
      <c r="Q129" s="502"/>
      <c r="R129" s="611"/>
      <c r="S129" s="602"/>
      <c r="T129" s="496"/>
    </row>
    <row r="130" spans="1:20" ht="20.25" customHeight="1" x14ac:dyDescent="0.15">
      <c r="B130" s="611"/>
      <c r="C130" s="602"/>
      <c r="D130" s="502"/>
      <c r="H130" s="29"/>
      <c r="I130" s="30">
        <v>21</v>
      </c>
      <c r="J130" s="147"/>
      <c r="K130" s="147"/>
      <c r="L130" s="31">
        <v>22</v>
      </c>
      <c r="M130" s="32"/>
      <c r="Q130" s="502"/>
      <c r="T130" s="2"/>
    </row>
    <row r="131" spans="1:20" ht="20.25" customHeight="1" x14ac:dyDescent="0.15">
      <c r="B131" s="611"/>
      <c r="C131" s="602"/>
      <c r="D131" s="502"/>
      <c r="H131" s="29"/>
      <c r="I131" s="30"/>
      <c r="J131" s="504">
        <v>23</v>
      </c>
      <c r="K131" s="507"/>
      <c r="L131" s="31"/>
      <c r="M131" s="32"/>
      <c r="Q131" s="502"/>
      <c r="T131" s="2"/>
    </row>
    <row r="132" spans="1:20" ht="20.25" customHeight="1" x14ac:dyDescent="0.15">
      <c r="A132" s="496"/>
      <c r="B132" s="611"/>
      <c r="C132" s="602"/>
      <c r="D132" s="502">
        <v>7</v>
      </c>
      <c r="H132" s="33"/>
      <c r="I132" s="34"/>
      <c r="J132" s="1"/>
      <c r="K132" s="1"/>
      <c r="L132" s="35"/>
      <c r="M132" s="36"/>
      <c r="N132" s="44"/>
      <c r="Q132" s="502">
        <v>19</v>
      </c>
      <c r="R132" s="611"/>
      <c r="S132" s="602"/>
      <c r="T132" s="496"/>
    </row>
    <row r="133" spans="1:20" ht="20.25" customHeight="1" x14ac:dyDescent="0.15">
      <c r="A133" s="496"/>
      <c r="B133" s="611"/>
      <c r="C133" s="602"/>
      <c r="D133" s="502"/>
      <c r="E133" s="18"/>
      <c r="F133" s="19"/>
      <c r="I133" s="22"/>
      <c r="J133" s="17"/>
      <c r="K133" s="14"/>
      <c r="L133" s="23"/>
      <c r="O133" s="20"/>
      <c r="P133" s="21"/>
      <c r="Q133" s="502"/>
      <c r="R133" s="611"/>
      <c r="S133" s="602"/>
      <c r="T133" s="496"/>
    </row>
    <row r="134" spans="1:20" ht="20.25" customHeight="1" x14ac:dyDescent="0.15">
      <c r="A134" s="496"/>
      <c r="B134" s="611"/>
      <c r="C134" s="602"/>
      <c r="D134" s="502">
        <v>8</v>
      </c>
      <c r="F134" s="22">
        <v>11</v>
      </c>
      <c r="G134" s="19"/>
      <c r="I134" s="22"/>
      <c r="J134" s="17"/>
      <c r="K134" s="14"/>
      <c r="L134" s="23"/>
      <c r="N134" s="20"/>
      <c r="O134" s="23">
        <v>15</v>
      </c>
      <c r="P134" s="28"/>
      <c r="Q134" s="502">
        <v>20</v>
      </c>
      <c r="R134" s="611"/>
      <c r="S134" s="602"/>
      <c r="T134" s="496"/>
    </row>
    <row r="135" spans="1:20" ht="20.25" customHeight="1" x14ac:dyDescent="0.15">
      <c r="A135" s="496"/>
      <c r="B135" s="611"/>
      <c r="C135" s="602"/>
      <c r="D135" s="502"/>
      <c r="E135" s="19">
        <v>3</v>
      </c>
      <c r="F135" s="24"/>
      <c r="G135" s="22"/>
      <c r="I135" s="22"/>
      <c r="J135" s="17"/>
      <c r="K135" s="14"/>
      <c r="L135" s="23"/>
      <c r="N135" s="23"/>
      <c r="O135" s="25"/>
      <c r="P135" s="20">
        <v>7</v>
      </c>
      <c r="Q135" s="502"/>
      <c r="R135" s="611"/>
      <c r="S135" s="602"/>
      <c r="T135" s="496"/>
    </row>
    <row r="136" spans="1:20" ht="20.25" customHeight="1" x14ac:dyDescent="0.15">
      <c r="A136" s="496"/>
      <c r="B136" s="611"/>
      <c r="C136" s="602"/>
      <c r="D136" s="502">
        <v>9</v>
      </c>
      <c r="E136" s="24"/>
      <c r="G136" s="22"/>
      <c r="I136" s="22"/>
      <c r="J136" s="17"/>
      <c r="K136" s="14"/>
      <c r="L136" s="23"/>
      <c r="N136" s="23"/>
      <c r="P136" s="25"/>
      <c r="Q136" s="502">
        <v>21</v>
      </c>
      <c r="R136" s="611"/>
      <c r="S136" s="602"/>
      <c r="T136" s="496"/>
    </row>
    <row r="137" spans="1:20" ht="20.25" customHeight="1" x14ac:dyDescent="0.15">
      <c r="A137" s="496"/>
      <c r="B137" s="611"/>
      <c r="C137" s="602"/>
      <c r="D137" s="502"/>
      <c r="G137" s="22">
        <v>18</v>
      </c>
      <c r="H137" s="27"/>
      <c r="I137" s="24"/>
      <c r="J137" s="17"/>
      <c r="K137" s="14"/>
      <c r="L137" s="25"/>
      <c r="M137" s="28"/>
      <c r="N137" s="23">
        <v>20</v>
      </c>
      <c r="Q137" s="502"/>
      <c r="R137" s="611"/>
      <c r="S137" s="602"/>
      <c r="T137" s="496"/>
    </row>
    <row r="138" spans="1:20" ht="20.25" customHeight="1" x14ac:dyDescent="0.15">
      <c r="A138" s="496"/>
      <c r="B138" s="611"/>
      <c r="C138" s="602"/>
      <c r="D138" s="502">
        <v>10</v>
      </c>
      <c r="G138" s="22"/>
      <c r="J138" s="17"/>
      <c r="K138" s="14"/>
      <c r="N138" s="23"/>
      <c r="Q138" s="502">
        <v>22</v>
      </c>
      <c r="R138" s="611"/>
      <c r="S138" s="602"/>
      <c r="T138" s="496"/>
    </row>
    <row r="139" spans="1:20" ht="20.25" customHeight="1" x14ac:dyDescent="0.15">
      <c r="A139" s="496"/>
      <c r="B139" s="611"/>
      <c r="C139" s="602"/>
      <c r="D139" s="502"/>
      <c r="E139" s="19">
        <v>4</v>
      </c>
      <c r="G139" s="22"/>
      <c r="J139" s="17"/>
      <c r="K139" s="14"/>
      <c r="N139" s="23"/>
      <c r="P139" s="20">
        <v>8</v>
      </c>
      <c r="Q139" s="502"/>
      <c r="R139" s="611"/>
      <c r="S139" s="602"/>
      <c r="T139" s="496"/>
    </row>
    <row r="140" spans="1:20" ht="20.25" customHeight="1" x14ac:dyDescent="0.15">
      <c r="A140" s="496"/>
      <c r="B140" s="611"/>
      <c r="C140" s="602"/>
      <c r="D140" s="502">
        <v>11</v>
      </c>
      <c r="E140" s="24"/>
      <c r="F140" s="19"/>
      <c r="G140" s="22"/>
      <c r="J140" s="144" t="s">
        <v>79</v>
      </c>
      <c r="N140" s="23"/>
      <c r="O140" s="20"/>
      <c r="P140" s="25"/>
      <c r="Q140" s="502">
        <v>23</v>
      </c>
      <c r="R140" s="611"/>
      <c r="S140" s="602"/>
      <c r="T140" s="496"/>
    </row>
    <row r="141" spans="1:20" ht="20.25" customHeight="1" x14ac:dyDescent="0.15">
      <c r="A141" s="496"/>
      <c r="B141" s="611"/>
      <c r="C141" s="602"/>
      <c r="D141" s="502"/>
      <c r="F141" s="22">
        <v>12</v>
      </c>
      <c r="G141" s="24"/>
      <c r="J141" s="17"/>
      <c r="K141" s="37"/>
      <c r="N141" s="26"/>
      <c r="O141" s="23">
        <v>16</v>
      </c>
      <c r="Q141" s="502"/>
      <c r="R141" s="611"/>
      <c r="S141" s="602"/>
      <c r="T141" s="496"/>
    </row>
    <row r="142" spans="1:20" ht="20.25" customHeight="1" x14ac:dyDescent="0.15">
      <c r="A142" s="496"/>
      <c r="B142" s="611"/>
      <c r="C142" s="602"/>
      <c r="D142" s="502">
        <v>12</v>
      </c>
      <c r="E142" s="27"/>
      <c r="F142" s="24"/>
      <c r="J142" s="499">
        <v>24</v>
      </c>
      <c r="K142" s="500"/>
      <c r="O142" s="25"/>
      <c r="P142" s="28"/>
      <c r="Q142" s="502">
        <v>24</v>
      </c>
      <c r="R142" s="611"/>
      <c r="S142" s="602"/>
      <c r="T142" s="496"/>
    </row>
    <row r="143" spans="1:20" ht="20.25" customHeight="1" x14ac:dyDescent="0.15">
      <c r="A143" s="496"/>
      <c r="B143" s="611"/>
      <c r="C143" s="602"/>
      <c r="D143" s="502"/>
      <c r="J143" s="38"/>
      <c r="K143" s="39"/>
      <c r="Q143" s="502"/>
      <c r="R143" s="611"/>
      <c r="S143" s="602"/>
      <c r="T143" s="496"/>
    </row>
    <row r="144" spans="1:20" ht="20.25" customHeight="1" x14ac:dyDescent="0.15">
      <c r="B144" s="154"/>
      <c r="C144" s="155"/>
      <c r="G144" s="501"/>
      <c r="H144" s="501"/>
      <c r="I144" s="501"/>
      <c r="J144" s="501"/>
      <c r="K144" s="501"/>
      <c r="L144" s="501"/>
      <c r="M144" s="501"/>
      <c r="N144" s="501"/>
      <c r="Q144" s="4"/>
      <c r="R144" s="154"/>
      <c r="S144" s="155"/>
    </row>
    <row r="145" spans="1:20" ht="20.25" customHeight="1" x14ac:dyDescent="0.15">
      <c r="E145" s="506" t="s">
        <v>10</v>
      </c>
      <c r="F145" s="506"/>
      <c r="G145" s="506"/>
      <c r="H145" s="506"/>
      <c r="I145" s="506"/>
      <c r="J145" s="506"/>
      <c r="K145" s="506"/>
      <c r="L145" s="506"/>
      <c r="M145" s="506"/>
      <c r="N145" s="506"/>
      <c r="O145" s="506"/>
      <c r="P145" s="506"/>
    </row>
    <row r="146" spans="1:20" ht="20.25" customHeight="1" x14ac:dyDescent="0.15">
      <c r="A146" s="496"/>
      <c r="B146" s="611"/>
      <c r="C146" s="602"/>
      <c r="D146" s="502">
        <v>1</v>
      </c>
      <c r="Q146" s="502">
        <v>16</v>
      </c>
      <c r="R146" s="611"/>
      <c r="S146" s="602"/>
      <c r="T146" s="496"/>
    </row>
    <row r="147" spans="1:20" ht="20.25" customHeight="1" x14ac:dyDescent="0.15">
      <c r="A147" s="496"/>
      <c r="B147" s="611"/>
      <c r="C147" s="602"/>
      <c r="D147" s="502"/>
      <c r="E147" s="18"/>
      <c r="F147" s="19"/>
      <c r="O147" s="20"/>
      <c r="P147" s="21"/>
      <c r="Q147" s="502"/>
      <c r="R147" s="611"/>
      <c r="S147" s="602"/>
      <c r="T147" s="496"/>
    </row>
    <row r="148" spans="1:20" ht="20.25" customHeight="1" x14ac:dyDescent="0.15">
      <c r="A148" s="496"/>
      <c r="B148" s="611"/>
      <c r="C148" s="602"/>
      <c r="D148" s="502"/>
      <c r="F148" s="22"/>
      <c r="O148" s="23"/>
      <c r="Q148" s="502"/>
      <c r="R148" s="611"/>
      <c r="S148" s="602"/>
      <c r="T148" s="496"/>
    </row>
    <row r="149" spans="1:20" ht="20.25" customHeight="1" x14ac:dyDescent="0.15">
      <c r="A149" s="496"/>
      <c r="B149" s="611"/>
      <c r="C149" s="602"/>
      <c r="D149" s="502"/>
      <c r="F149" s="22">
        <v>14</v>
      </c>
      <c r="G149" s="99"/>
      <c r="N149" s="100"/>
      <c r="O149" s="23">
        <v>18</v>
      </c>
      <c r="Q149" s="502"/>
      <c r="R149" s="611"/>
      <c r="S149" s="602"/>
      <c r="T149" s="496"/>
    </row>
    <row r="150" spans="1:20" ht="20.25" customHeight="1" x14ac:dyDescent="0.15">
      <c r="A150" s="496"/>
      <c r="B150" s="611"/>
      <c r="C150" s="602"/>
      <c r="D150" s="502">
        <v>2</v>
      </c>
      <c r="F150" s="22"/>
      <c r="G150" s="120"/>
      <c r="N150" s="23"/>
      <c r="O150" s="23"/>
      <c r="Q150" s="502">
        <v>17</v>
      </c>
      <c r="R150" s="611"/>
      <c r="S150" s="602"/>
      <c r="T150" s="496"/>
    </row>
    <row r="151" spans="1:20" ht="20.25" customHeight="1" x14ac:dyDescent="0.15">
      <c r="A151" s="496"/>
      <c r="B151" s="611"/>
      <c r="C151" s="602"/>
      <c r="D151" s="502"/>
      <c r="E151" s="19">
        <v>1</v>
      </c>
      <c r="F151" s="24"/>
      <c r="G151" s="22"/>
      <c r="N151" s="23"/>
      <c r="O151" s="25"/>
      <c r="P151" s="20">
        <v>8</v>
      </c>
      <c r="Q151" s="502"/>
      <c r="R151" s="611"/>
      <c r="S151" s="602"/>
      <c r="T151" s="496"/>
    </row>
    <row r="152" spans="1:20" ht="20.25" customHeight="1" x14ac:dyDescent="0.15">
      <c r="A152" s="496"/>
      <c r="B152" s="611"/>
      <c r="C152" s="602"/>
      <c r="D152" s="502">
        <v>3</v>
      </c>
      <c r="E152" s="24"/>
      <c r="G152" s="22"/>
      <c r="N152" s="23"/>
      <c r="P152" s="25"/>
      <c r="Q152" s="502">
        <v>18</v>
      </c>
      <c r="R152" s="611"/>
      <c r="S152" s="602"/>
      <c r="T152" s="496"/>
    </row>
    <row r="153" spans="1:20" ht="20.25" customHeight="1" x14ac:dyDescent="0.15">
      <c r="A153" s="496"/>
      <c r="B153" s="611"/>
      <c r="C153" s="602"/>
      <c r="D153" s="502"/>
      <c r="G153" s="22">
        <v>22</v>
      </c>
      <c r="H153" s="118"/>
      <c r="I153" s="19"/>
      <c r="L153" s="20"/>
      <c r="M153" s="43"/>
      <c r="N153" s="23">
        <v>24</v>
      </c>
      <c r="Q153" s="502"/>
      <c r="R153" s="611"/>
      <c r="S153" s="602"/>
      <c r="T153" s="496"/>
    </row>
    <row r="154" spans="1:20" ht="20.25" customHeight="1" x14ac:dyDescent="0.15">
      <c r="A154" s="496"/>
      <c r="B154" s="611"/>
      <c r="C154" s="602"/>
      <c r="D154" s="502">
        <v>4</v>
      </c>
      <c r="G154" s="22"/>
      <c r="I154" s="22"/>
      <c r="L154" s="23"/>
      <c r="N154" s="23"/>
      <c r="Q154" s="502">
        <v>19</v>
      </c>
      <c r="R154" s="611"/>
      <c r="S154" s="602"/>
      <c r="T154" s="496"/>
    </row>
    <row r="155" spans="1:20" ht="20.25" customHeight="1" x14ac:dyDescent="0.15">
      <c r="A155" s="496"/>
      <c r="B155" s="611"/>
      <c r="C155" s="602"/>
      <c r="D155" s="502"/>
      <c r="E155" s="19">
        <v>2</v>
      </c>
      <c r="G155" s="22"/>
      <c r="I155" s="22"/>
      <c r="L155" s="23"/>
      <c r="N155" s="23"/>
      <c r="P155" s="20">
        <v>9</v>
      </c>
      <c r="Q155" s="502"/>
      <c r="R155" s="611"/>
      <c r="S155" s="602"/>
      <c r="T155" s="496"/>
    </row>
    <row r="156" spans="1:20" ht="20.25" customHeight="1" x14ac:dyDescent="0.15">
      <c r="A156" s="496"/>
      <c r="B156" s="611"/>
      <c r="C156" s="602"/>
      <c r="D156" s="502">
        <v>5</v>
      </c>
      <c r="E156" s="24"/>
      <c r="F156" s="19"/>
      <c r="G156" s="22"/>
      <c r="I156" s="22"/>
      <c r="L156" s="23"/>
      <c r="N156" s="23"/>
      <c r="O156" s="20"/>
      <c r="P156" s="25"/>
      <c r="Q156" s="502">
        <v>20</v>
      </c>
      <c r="R156" s="611"/>
      <c r="S156" s="602"/>
      <c r="T156" s="496"/>
    </row>
    <row r="157" spans="1:20" ht="20.25" customHeight="1" x14ac:dyDescent="0.15">
      <c r="A157" s="496"/>
      <c r="B157" s="611"/>
      <c r="C157" s="602"/>
      <c r="D157" s="502"/>
      <c r="F157" s="22">
        <v>15</v>
      </c>
      <c r="G157" s="24"/>
      <c r="I157" s="22"/>
      <c r="L157" s="23"/>
      <c r="N157" s="25"/>
      <c r="O157" s="23">
        <v>19</v>
      </c>
      <c r="Q157" s="502"/>
      <c r="R157" s="611"/>
      <c r="S157" s="602"/>
      <c r="T157" s="496"/>
    </row>
    <row r="158" spans="1:20" ht="20.25" customHeight="1" x14ac:dyDescent="0.15">
      <c r="A158" s="496"/>
      <c r="B158" s="611"/>
      <c r="C158" s="602"/>
      <c r="D158" s="502">
        <v>6</v>
      </c>
      <c r="F158" s="22"/>
      <c r="I158" s="22"/>
      <c r="L158" s="23"/>
      <c r="O158" s="23"/>
      <c r="Q158" s="502">
        <v>21</v>
      </c>
      <c r="R158" s="611"/>
      <c r="S158" s="602"/>
      <c r="T158" s="496"/>
    </row>
    <row r="159" spans="1:20" ht="20.25" customHeight="1" x14ac:dyDescent="0.15">
      <c r="A159" s="496"/>
      <c r="B159" s="611"/>
      <c r="C159" s="602"/>
      <c r="D159" s="502"/>
      <c r="E159" s="19">
        <v>3</v>
      </c>
      <c r="F159" s="24"/>
      <c r="I159" s="22"/>
      <c r="L159" s="23"/>
      <c r="O159" s="25"/>
      <c r="P159" s="20">
        <v>10</v>
      </c>
      <c r="Q159" s="502"/>
      <c r="R159" s="611"/>
      <c r="S159" s="602"/>
      <c r="T159" s="496"/>
    </row>
    <row r="160" spans="1:20" ht="20.25" customHeight="1" x14ac:dyDescent="0.15">
      <c r="A160" s="496"/>
      <c r="B160" s="611"/>
      <c r="C160" s="602"/>
      <c r="D160" s="502">
        <v>7</v>
      </c>
      <c r="E160" s="24"/>
      <c r="I160" s="22"/>
      <c r="J160" s="603"/>
      <c r="K160" s="605"/>
      <c r="L160" s="23"/>
      <c r="P160" s="25"/>
      <c r="Q160" s="502">
        <v>22</v>
      </c>
      <c r="R160" s="611"/>
      <c r="S160" s="602"/>
      <c r="T160" s="496"/>
    </row>
    <row r="161" spans="1:20" ht="20.25" customHeight="1" x14ac:dyDescent="0.15">
      <c r="A161" s="496"/>
      <c r="B161" s="611"/>
      <c r="C161" s="602"/>
      <c r="D161" s="502"/>
      <c r="I161" s="30">
        <v>26</v>
      </c>
      <c r="J161" s="604"/>
      <c r="K161" s="606"/>
      <c r="L161" s="31">
        <v>27</v>
      </c>
      <c r="Q161" s="502"/>
      <c r="R161" s="611"/>
      <c r="S161" s="602"/>
      <c r="T161" s="496"/>
    </row>
    <row r="162" spans="1:20" ht="20.25" customHeight="1" x14ac:dyDescent="0.15">
      <c r="A162" s="496"/>
      <c r="B162" s="611"/>
      <c r="C162" s="602"/>
      <c r="D162" s="502">
        <v>8</v>
      </c>
      <c r="I162" s="34"/>
      <c r="J162" s="499">
        <v>28</v>
      </c>
      <c r="K162" s="500"/>
      <c r="L162" s="35"/>
      <c r="Q162" s="502">
        <v>23</v>
      </c>
      <c r="R162" s="611"/>
      <c r="S162" s="602"/>
      <c r="T162" s="496"/>
    </row>
    <row r="163" spans="1:20" ht="20.25" customHeight="1" x14ac:dyDescent="0.15">
      <c r="A163" s="496"/>
      <c r="B163" s="611"/>
      <c r="C163" s="602"/>
      <c r="D163" s="502"/>
      <c r="E163" s="19">
        <v>4</v>
      </c>
      <c r="I163" s="22"/>
      <c r="J163" s="40"/>
      <c r="K163" s="40"/>
      <c r="L163" s="23"/>
      <c r="P163" s="20">
        <v>11</v>
      </c>
      <c r="Q163" s="502"/>
      <c r="R163" s="611"/>
      <c r="S163" s="602"/>
      <c r="T163" s="496"/>
    </row>
    <row r="164" spans="1:20" ht="20.25" customHeight="1" x14ac:dyDescent="0.15">
      <c r="A164" s="496"/>
      <c r="B164" s="611"/>
      <c r="C164" s="602"/>
      <c r="D164" s="502">
        <v>9</v>
      </c>
      <c r="E164" s="24"/>
      <c r="F164" s="19"/>
      <c r="I164" s="22"/>
      <c r="J164" s="40"/>
      <c r="K164" s="40"/>
      <c r="L164" s="23"/>
      <c r="O164" s="20"/>
      <c r="P164" s="25"/>
      <c r="Q164" s="502">
        <v>24</v>
      </c>
      <c r="R164" s="611"/>
      <c r="S164" s="602"/>
      <c r="T164" s="496"/>
    </row>
    <row r="165" spans="1:20" ht="20.25" customHeight="1" x14ac:dyDescent="0.15">
      <c r="A165" s="496"/>
      <c r="B165" s="611"/>
      <c r="C165" s="602"/>
      <c r="D165" s="502"/>
      <c r="F165" s="22">
        <v>16</v>
      </c>
      <c r="I165" s="22"/>
      <c r="J165" s="17"/>
      <c r="K165" s="14"/>
      <c r="L165" s="23"/>
      <c r="O165" s="23">
        <v>20</v>
      </c>
      <c r="Q165" s="502"/>
      <c r="R165" s="611"/>
      <c r="S165" s="602"/>
      <c r="T165" s="496"/>
    </row>
    <row r="166" spans="1:20" ht="20.25" customHeight="1" x14ac:dyDescent="0.15">
      <c r="A166" s="496"/>
      <c r="B166" s="611"/>
      <c r="C166" s="602"/>
      <c r="D166" s="502">
        <v>10</v>
      </c>
      <c r="F166" s="22"/>
      <c r="G166" s="19"/>
      <c r="I166" s="22"/>
      <c r="J166" s="17"/>
      <c r="K166" s="14"/>
      <c r="L166" s="23"/>
      <c r="N166" s="20"/>
      <c r="O166" s="23"/>
      <c r="Q166" s="502">
        <v>25</v>
      </c>
      <c r="R166" s="611"/>
      <c r="S166" s="602"/>
      <c r="T166" s="496"/>
    </row>
    <row r="167" spans="1:20" ht="20.25" customHeight="1" x14ac:dyDescent="0.15">
      <c r="A167" s="496"/>
      <c r="B167" s="611"/>
      <c r="C167" s="602"/>
      <c r="D167" s="502"/>
      <c r="E167" s="19">
        <v>5</v>
      </c>
      <c r="F167" s="24"/>
      <c r="G167" s="22"/>
      <c r="I167" s="22"/>
      <c r="J167" s="17"/>
      <c r="K167" s="14"/>
      <c r="L167" s="23"/>
      <c r="N167" s="23"/>
      <c r="O167" s="25"/>
      <c r="P167" s="20">
        <v>12</v>
      </c>
      <c r="Q167" s="502"/>
      <c r="R167" s="611"/>
      <c r="S167" s="602"/>
      <c r="T167" s="496"/>
    </row>
    <row r="168" spans="1:20" ht="20.25" customHeight="1" x14ac:dyDescent="0.15">
      <c r="A168" s="496"/>
      <c r="B168" s="611"/>
      <c r="C168" s="602"/>
      <c r="D168" s="502">
        <v>11</v>
      </c>
      <c r="E168" s="24"/>
      <c r="G168" s="22"/>
      <c r="I168" s="22"/>
      <c r="J168" s="17"/>
      <c r="K168" s="14"/>
      <c r="L168" s="23"/>
      <c r="N168" s="23"/>
      <c r="P168" s="25"/>
      <c r="Q168" s="502">
        <v>26</v>
      </c>
      <c r="R168" s="611"/>
      <c r="S168" s="602"/>
      <c r="T168" s="496"/>
    </row>
    <row r="169" spans="1:20" ht="20.25" customHeight="1" x14ac:dyDescent="0.15">
      <c r="A169" s="496"/>
      <c r="B169" s="611"/>
      <c r="C169" s="602"/>
      <c r="D169" s="502"/>
      <c r="G169" s="22">
        <v>23</v>
      </c>
      <c r="H169" s="37"/>
      <c r="I169" s="24"/>
      <c r="J169" s="17"/>
      <c r="K169" s="14"/>
      <c r="L169" s="23"/>
      <c r="M169" s="134"/>
      <c r="N169" s="23"/>
      <c r="Q169" s="502"/>
      <c r="R169" s="611"/>
      <c r="S169" s="602"/>
      <c r="T169" s="496"/>
    </row>
    <row r="170" spans="1:20" ht="20.25" customHeight="1" x14ac:dyDescent="0.15">
      <c r="A170" s="496"/>
      <c r="B170" s="611"/>
      <c r="C170" s="602"/>
      <c r="D170" s="502">
        <v>12</v>
      </c>
      <c r="G170" s="22"/>
      <c r="J170" s="17"/>
      <c r="K170" s="14"/>
      <c r="L170" s="25"/>
      <c r="M170" s="119"/>
      <c r="N170" s="17">
        <v>25</v>
      </c>
      <c r="Q170" s="502">
        <v>27</v>
      </c>
      <c r="R170" s="611"/>
      <c r="S170" s="602"/>
      <c r="T170" s="496"/>
    </row>
    <row r="171" spans="1:20" ht="20.25" customHeight="1" x14ac:dyDescent="0.15">
      <c r="A171" s="496"/>
      <c r="B171" s="611"/>
      <c r="C171" s="602"/>
      <c r="D171" s="502"/>
      <c r="E171" s="19">
        <v>6</v>
      </c>
      <c r="G171" s="22"/>
      <c r="J171" s="17"/>
      <c r="K171" s="14"/>
      <c r="N171" s="23"/>
      <c r="P171" s="20">
        <v>13</v>
      </c>
      <c r="Q171" s="502"/>
      <c r="R171" s="611"/>
      <c r="S171" s="602"/>
      <c r="T171" s="496"/>
    </row>
    <row r="172" spans="1:20" ht="20.25" customHeight="1" x14ac:dyDescent="0.15">
      <c r="A172" s="496"/>
      <c r="B172" s="611"/>
      <c r="C172" s="602"/>
      <c r="D172" s="502">
        <v>13</v>
      </c>
      <c r="E172" s="24"/>
      <c r="F172" s="19"/>
      <c r="G172" s="22"/>
      <c r="J172" s="17"/>
      <c r="K172" s="14"/>
      <c r="N172" s="23"/>
      <c r="O172" s="20"/>
      <c r="P172" s="25"/>
      <c r="Q172" s="502">
        <v>28</v>
      </c>
      <c r="R172" s="611"/>
      <c r="S172" s="602"/>
      <c r="T172" s="496"/>
    </row>
    <row r="173" spans="1:20" ht="20.25" customHeight="1" x14ac:dyDescent="0.15">
      <c r="A173" s="496"/>
      <c r="B173" s="611"/>
      <c r="C173" s="602"/>
      <c r="D173" s="502"/>
      <c r="F173" s="22">
        <v>17</v>
      </c>
      <c r="G173" s="111"/>
      <c r="J173" s="17"/>
      <c r="K173" s="14"/>
      <c r="N173" s="112"/>
      <c r="O173" s="23"/>
      <c r="Q173" s="502"/>
      <c r="R173" s="611"/>
      <c r="S173" s="602"/>
      <c r="T173" s="496"/>
    </row>
    <row r="174" spans="1:20" ht="20.25" customHeight="1" x14ac:dyDescent="0.15">
      <c r="A174" s="496"/>
      <c r="B174" s="611"/>
      <c r="C174" s="602"/>
      <c r="D174" s="502">
        <v>14</v>
      </c>
      <c r="F174" s="22"/>
      <c r="J174" s="144" t="s">
        <v>79</v>
      </c>
      <c r="N174" s="26"/>
      <c r="O174" s="23">
        <v>21</v>
      </c>
      <c r="Q174" s="502"/>
      <c r="R174" s="611"/>
      <c r="S174" s="602"/>
      <c r="T174" s="496"/>
    </row>
    <row r="175" spans="1:20" ht="20.25" customHeight="1" x14ac:dyDescent="0.15">
      <c r="A175" s="496"/>
      <c r="B175" s="611"/>
      <c r="C175" s="602"/>
      <c r="D175" s="502"/>
      <c r="E175" s="19">
        <v>7</v>
      </c>
      <c r="F175" s="24"/>
      <c r="J175" s="17"/>
      <c r="K175" s="37"/>
      <c r="O175" s="23"/>
      <c r="Q175" s="502"/>
      <c r="R175" s="611"/>
      <c r="S175" s="602"/>
      <c r="T175" s="496"/>
    </row>
    <row r="176" spans="1:20" ht="20.25" customHeight="1" x14ac:dyDescent="0.15">
      <c r="A176" s="496"/>
      <c r="B176" s="611"/>
      <c r="C176" s="602"/>
      <c r="D176" s="502">
        <v>15</v>
      </c>
      <c r="E176" s="24"/>
      <c r="J176" s="499">
        <v>29</v>
      </c>
      <c r="K176" s="500"/>
      <c r="O176" s="25"/>
      <c r="P176" s="28"/>
      <c r="Q176" s="502">
        <v>29</v>
      </c>
      <c r="R176" s="611"/>
      <c r="S176" s="602"/>
      <c r="T176" s="496"/>
    </row>
    <row r="177" spans="1:20" ht="20.25" customHeight="1" x14ac:dyDescent="0.15">
      <c r="A177" s="496"/>
      <c r="B177" s="611"/>
      <c r="C177" s="602"/>
      <c r="D177" s="502"/>
      <c r="J177" s="38"/>
      <c r="K177" s="39"/>
      <c r="Q177" s="502"/>
      <c r="R177" s="611"/>
      <c r="S177" s="602"/>
      <c r="T177" s="496"/>
    </row>
    <row r="178" spans="1:20" ht="20.25" customHeight="1" x14ac:dyDescent="0.15">
      <c r="G178" s="608"/>
      <c r="H178" s="608"/>
      <c r="I178" s="608"/>
      <c r="J178" s="608"/>
      <c r="K178" s="609"/>
      <c r="L178" s="609"/>
      <c r="M178" s="609"/>
      <c r="N178" s="609"/>
    </row>
  </sheetData>
  <customSheetViews>
    <customSheetView guid="{84BA2EF8-1540-44DE-AB02-FA557C6684F6}" showPageBreaks="1" view="pageBreakPreview" topLeftCell="A64">
      <selection activeCell="X17" sqref="X17"/>
      <rowBreaks count="6" manualBreakCount="6">
        <brk id="24" max="16383" man="1"/>
        <brk id="54" max="16383" man="1"/>
        <brk id="82" max="16383" man="1"/>
        <brk id="116" max="16383" man="1"/>
        <brk id="144" max="16383" man="1"/>
        <brk id="178" max="16383" man="1"/>
      </rowBreaks>
      <pageMargins left="0.59055118110236227" right="0.39370078740157483" top="0.59055118110236227" bottom="0.39370078740157483" header="0.51181102362204722" footer="0.51181102362204722"/>
      <pageSetup paperSize="13" orientation="portrait" horizontalDpi="300" verticalDpi="300" r:id="rId1"/>
      <headerFooter alignWithMargins="0">
        <oddHeader>&amp;L&amp;"HG丸ｺﾞｼｯｸM-PRO,標準"&amp;8&amp;F</oddHeader>
      </headerFooter>
    </customSheetView>
    <customSheetView guid="{55F16F0B-9DCD-4450-8D81-D1C657871ABE}" showPageBreaks="1" view="pageBreakPreview" topLeftCell="A52">
      <selection activeCell="R68" sqref="R68:R69"/>
      <rowBreaks count="6" manualBreakCount="6">
        <brk id="24" max="16383" man="1"/>
        <brk id="54" max="16383" man="1"/>
        <brk id="82" max="16383" man="1"/>
        <brk id="116" max="16383" man="1"/>
        <brk id="144" max="16383" man="1"/>
        <brk id="178" max="16383" man="1"/>
      </rowBreaks>
      <pageMargins left="0.59055118110236227" right="0.39370078740157483" top="0.59055118110236227" bottom="0.39370078740157483" header="0.51181102362204722" footer="0.51181102362204722"/>
      <pageSetup paperSize="13" orientation="portrait" horizontalDpi="300" verticalDpi="300" r:id="rId2"/>
      <headerFooter alignWithMargins="0">
        <oddHeader>&amp;L&amp;"HG丸ｺﾞｼｯｸM-PRO,標準"&amp;8&amp;F</oddHeader>
      </headerFooter>
    </customSheetView>
    <customSheetView guid="{C28CF6D2-B0CA-4A6C-8547-0AF833095EC8}" showPageBreaks="1" view="pageBreakPreview" topLeftCell="A52">
      <selection activeCell="R68" sqref="R68:R69"/>
      <rowBreaks count="6" manualBreakCount="6">
        <brk id="24" max="16383" man="1"/>
        <brk id="54" max="16383" man="1"/>
        <brk id="82" max="16383" man="1"/>
        <brk id="116" max="16383" man="1"/>
        <brk id="144" max="16383" man="1"/>
        <brk id="178" max="16383" man="1"/>
      </rowBreaks>
      <pageMargins left="0.59055118110236227" right="0.39370078740157483" top="0.59055118110236227" bottom="0.39370078740157483" header="0.51181102362204722" footer="0.51181102362204722"/>
      <pageSetup paperSize="13" orientation="portrait" horizontalDpi="300" verticalDpi="300" r:id="rId3"/>
      <headerFooter alignWithMargins="0">
        <oddHeader>&amp;L&amp;"HG丸ｺﾞｼｯｸM-PRO,標準"&amp;8&amp;F</oddHeader>
      </headerFooter>
    </customSheetView>
    <customSheetView guid="{67950958-82E7-49D3-BC9C-9A13B1B9105B}" showPageBreaks="1" view="pageBreakPreview" topLeftCell="A52">
      <selection activeCell="R68" sqref="R68:R69"/>
      <rowBreaks count="6" manualBreakCount="6">
        <brk id="24" max="16383" man="1"/>
        <brk id="54" max="16383" man="1"/>
        <brk id="82" max="16383" man="1"/>
        <brk id="116" max="16383" man="1"/>
        <brk id="144" max="16383" man="1"/>
        <brk id="178" max="16383" man="1"/>
      </rowBreaks>
      <pageMargins left="0.59055118110236227" right="0.39370078740157483" top="0.59055118110236227" bottom="0.39370078740157483" header="0.51181102362204722" footer="0.51181102362204722"/>
      <pageSetup paperSize="13" orientation="portrait" horizontalDpi="300" verticalDpi="300" r:id="rId4"/>
      <headerFooter alignWithMargins="0">
        <oddHeader>&amp;L&amp;"HG丸ｺﾞｼｯｸM-PRO,標準"&amp;8&amp;F</oddHeader>
      </headerFooter>
    </customSheetView>
  </customSheetViews>
  <mergeCells count="697">
    <mergeCell ref="D6:D7"/>
    <mergeCell ref="D10:D11"/>
    <mergeCell ref="D8:D9"/>
    <mergeCell ref="D20:D21"/>
    <mergeCell ref="J13:K13"/>
    <mergeCell ref="Q28:Q29"/>
    <mergeCell ref="Q30:Q31"/>
    <mergeCell ref="K38:K39"/>
    <mergeCell ref="Q40:Q41"/>
    <mergeCell ref="Q38:Q39"/>
    <mergeCell ref="J22:K22"/>
    <mergeCell ref="E25:P25"/>
    <mergeCell ref="K24:N24"/>
    <mergeCell ref="G24:J24"/>
    <mergeCell ref="J38:J39"/>
    <mergeCell ref="Q22:Q23"/>
    <mergeCell ref="Q26:Q27"/>
    <mergeCell ref="D36:D37"/>
    <mergeCell ref="J40:K40"/>
    <mergeCell ref="D26:D27"/>
    <mergeCell ref="D28:D29"/>
    <mergeCell ref="D32:D33"/>
    <mergeCell ref="D34:D35"/>
    <mergeCell ref="E1:P1"/>
    <mergeCell ref="K11:K12"/>
    <mergeCell ref="J11:J12"/>
    <mergeCell ref="S4:S5"/>
    <mergeCell ref="Q2:Q3"/>
    <mergeCell ref="Q4:Q5"/>
    <mergeCell ref="R2:R3"/>
    <mergeCell ref="Q8:Q9"/>
    <mergeCell ref="S2:S3"/>
    <mergeCell ref="R4:R5"/>
    <mergeCell ref="R8:R9"/>
    <mergeCell ref="S12:S13"/>
    <mergeCell ref="R6:R7"/>
    <mergeCell ref="S6:S7"/>
    <mergeCell ref="Q6:Q7"/>
    <mergeCell ref="S8:S9"/>
    <mergeCell ref="S10:S11"/>
    <mergeCell ref="R10:R11"/>
    <mergeCell ref="R12:R13"/>
    <mergeCell ref="Q12:Q13"/>
    <mergeCell ref="Q10:Q11"/>
    <mergeCell ref="T20:T21"/>
    <mergeCell ref="T16:T17"/>
    <mergeCell ref="T18:T19"/>
    <mergeCell ref="T22:T23"/>
    <mergeCell ref="T2:T3"/>
    <mergeCell ref="T4:T5"/>
    <mergeCell ref="T6:T7"/>
    <mergeCell ref="T14:T15"/>
    <mergeCell ref="T10:T11"/>
    <mergeCell ref="T12:T13"/>
    <mergeCell ref="T8:T9"/>
    <mergeCell ref="S20:S21"/>
    <mergeCell ref="Q18:Q19"/>
    <mergeCell ref="Q16:Q17"/>
    <mergeCell ref="Q46:Q47"/>
    <mergeCell ref="S30:S31"/>
    <mergeCell ref="S34:S35"/>
    <mergeCell ref="S28:S29"/>
    <mergeCell ref="S32:S33"/>
    <mergeCell ref="Q14:Q15"/>
    <mergeCell ref="R30:R31"/>
    <mergeCell ref="R28:R29"/>
    <mergeCell ref="Q20:Q21"/>
    <mergeCell ref="R18:R19"/>
    <mergeCell ref="R20:R21"/>
    <mergeCell ref="R14:R15"/>
    <mergeCell ref="S22:S23"/>
    <mergeCell ref="R22:R23"/>
    <mergeCell ref="R40:R41"/>
    <mergeCell ref="S18:S19"/>
    <mergeCell ref="S16:S17"/>
    <mergeCell ref="S14:S15"/>
    <mergeCell ref="R16:R17"/>
    <mergeCell ref="T30:T31"/>
    <mergeCell ref="T28:T29"/>
    <mergeCell ref="S26:S27"/>
    <mergeCell ref="Q48:Q49"/>
    <mergeCell ref="Q32:Q33"/>
    <mergeCell ref="Q34:Q35"/>
    <mergeCell ref="S42:S43"/>
    <mergeCell ref="S36:S37"/>
    <mergeCell ref="S46:S47"/>
    <mergeCell ref="R36:R37"/>
    <mergeCell ref="R46:R47"/>
    <mergeCell ref="Q42:Q43"/>
    <mergeCell ref="R32:R33"/>
    <mergeCell ref="R44:R45"/>
    <mergeCell ref="R42:R43"/>
    <mergeCell ref="Q36:Q37"/>
    <mergeCell ref="R26:R27"/>
    <mergeCell ref="T32:T33"/>
    <mergeCell ref="T26:T27"/>
    <mergeCell ref="T46:T47"/>
    <mergeCell ref="T36:T37"/>
    <mergeCell ref="T48:T49"/>
    <mergeCell ref="D42:D43"/>
    <mergeCell ref="T40:T41"/>
    <mergeCell ref="S44:S45"/>
    <mergeCell ref="Q44:Q45"/>
    <mergeCell ref="T44:T45"/>
    <mergeCell ref="S38:S39"/>
    <mergeCell ref="T38:T39"/>
    <mergeCell ref="T42:T43"/>
    <mergeCell ref="T34:T35"/>
    <mergeCell ref="S40:S41"/>
    <mergeCell ref="R34:R35"/>
    <mergeCell ref="R38:R39"/>
    <mergeCell ref="D40:D41"/>
    <mergeCell ref="D38:D39"/>
    <mergeCell ref="D2:D3"/>
    <mergeCell ref="C8:C9"/>
    <mergeCell ref="C6:C7"/>
    <mergeCell ref="B4:B5"/>
    <mergeCell ref="C2:C3"/>
    <mergeCell ref="B2:B3"/>
    <mergeCell ref="C4:C5"/>
    <mergeCell ref="D30:D31"/>
    <mergeCell ref="A6:A7"/>
    <mergeCell ref="B10:B11"/>
    <mergeCell ref="B6:B7"/>
    <mergeCell ref="C10:C11"/>
    <mergeCell ref="B8:B9"/>
    <mergeCell ref="A10:A11"/>
    <mergeCell ref="A8:A9"/>
    <mergeCell ref="A2:A3"/>
    <mergeCell ref="A4:A5"/>
    <mergeCell ref="D4:D5"/>
    <mergeCell ref="D12:D13"/>
    <mergeCell ref="D22:D23"/>
    <mergeCell ref="D14:D15"/>
    <mergeCell ref="D16:D17"/>
    <mergeCell ref="D18:D19"/>
    <mergeCell ref="C28:C29"/>
    <mergeCell ref="B34:B35"/>
    <mergeCell ref="B32:B33"/>
    <mergeCell ref="A32:A33"/>
    <mergeCell ref="A34:A35"/>
    <mergeCell ref="C38:C39"/>
    <mergeCell ref="B36:B37"/>
    <mergeCell ref="B22:B23"/>
    <mergeCell ref="C22:C23"/>
    <mergeCell ref="B12:B13"/>
    <mergeCell ref="B16:B17"/>
    <mergeCell ref="C34:C35"/>
    <mergeCell ref="C14:C15"/>
    <mergeCell ref="B18:B19"/>
    <mergeCell ref="C20:C21"/>
    <mergeCell ref="A12:A13"/>
    <mergeCell ref="C26:C27"/>
    <mergeCell ref="C30:C31"/>
    <mergeCell ref="C32:C33"/>
    <mergeCell ref="C12:C13"/>
    <mergeCell ref="C18:C19"/>
    <mergeCell ref="B14:B15"/>
    <mergeCell ref="A18:A19"/>
    <mergeCell ref="C16:C17"/>
    <mergeCell ref="A16:A17"/>
    <mergeCell ref="A22:A23"/>
    <mergeCell ref="B28:B29"/>
    <mergeCell ref="B26:B27"/>
    <mergeCell ref="A28:A29"/>
    <mergeCell ref="A26:A27"/>
    <mergeCell ref="A30:A31"/>
    <mergeCell ref="B30:B31"/>
    <mergeCell ref="A14:A15"/>
    <mergeCell ref="A20:A21"/>
    <mergeCell ref="B20:B21"/>
    <mergeCell ref="A36:A37"/>
    <mergeCell ref="A40:A41"/>
    <mergeCell ref="A42:A43"/>
    <mergeCell ref="A38:A39"/>
    <mergeCell ref="C46:C47"/>
    <mergeCell ref="C48:C49"/>
    <mergeCell ref="C40:C41"/>
    <mergeCell ref="C44:C45"/>
    <mergeCell ref="B38:B39"/>
    <mergeCell ref="B40:B41"/>
    <mergeCell ref="C36:C37"/>
    <mergeCell ref="C42:C43"/>
    <mergeCell ref="B42:B43"/>
    <mergeCell ref="A48:A49"/>
    <mergeCell ref="A44:A45"/>
    <mergeCell ref="B44:B45"/>
    <mergeCell ref="A46:A47"/>
    <mergeCell ref="T50:T51"/>
    <mergeCell ref="S50:S51"/>
    <mergeCell ref="S48:S49"/>
    <mergeCell ref="R48:R49"/>
    <mergeCell ref="R50:R51"/>
    <mergeCell ref="Q50:Q51"/>
    <mergeCell ref="D44:D45"/>
    <mergeCell ref="B52:B53"/>
    <mergeCell ref="A52:A53"/>
    <mergeCell ref="B46:B47"/>
    <mergeCell ref="J52:K52"/>
    <mergeCell ref="D52:D53"/>
    <mergeCell ref="D48:D49"/>
    <mergeCell ref="D46:D47"/>
    <mergeCell ref="C52:C53"/>
    <mergeCell ref="C50:C51"/>
    <mergeCell ref="D50:D51"/>
    <mergeCell ref="A58:A59"/>
    <mergeCell ref="B58:B59"/>
    <mergeCell ref="A56:A57"/>
    <mergeCell ref="B56:B57"/>
    <mergeCell ref="B48:B49"/>
    <mergeCell ref="A50:A51"/>
    <mergeCell ref="B50:B51"/>
    <mergeCell ref="S52:S53"/>
    <mergeCell ref="Q56:Q57"/>
    <mergeCell ref="R56:R57"/>
    <mergeCell ref="E55:P55"/>
    <mergeCell ref="K54:N54"/>
    <mergeCell ref="G54:J54"/>
    <mergeCell ref="C56:C57"/>
    <mergeCell ref="C58:C59"/>
    <mergeCell ref="D56:D57"/>
    <mergeCell ref="D58:D59"/>
    <mergeCell ref="Q60:Q61"/>
    <mergeCell ref="R62:R63"/>
    <mergeCell ref="Q62:Q63"/>
    <mergeCell ref="T58:T59"/>
    <mergeCell ref="T52:T53"/>
    <mergeCell ref="R52:R53"/>
    <mergeCell ref="R58:R59"/>
    <mergeCell ref="Q58:Q59"/>
    <mergeCell ref="S58:S59"/>
    <mergeCell ref="S60:S61"/>
    <mergeCell ref="S62:S63"/>
    <mergeCell ref="T56:T57"/>
    <mergeCell ref="S56:S57"/>
    <mergeCell ref="Q52:Q53"/>
    <mergeCell ref="A60:A61"/>
    <mergeCell ref="A62:A63"/>
    <mergeCell ref="C60:C61"/>
    <mergeCell ref="D60:D61"/>
    <mergeCell ref="B60:B61"/>
    <mergeCell ref="T66:T67"/>
    <mergeCell ref="R66:R67"/>
    <mergeCell ref="S64:S65"/>
    <mergeCell ref="T64:T65"/>
    <mergeCell ref="T62:T63"/>
    <mergeCell ref="T60:T61"/>
    <mergeCell ref="S66:S67"/>
    <mergeCell ref="R64:R65"/>
    <mergeCell ref="Q64:Q65"/>
    <mergeCell ref="Q66:Q67"/>
    <mergeCell ref="R60:R61"/>
    <mergeCell ref="C66:C67"/>
    <mergeCell ref="B64:B65"/>
    <mergeCell ref="C64:C65"/>
    <mergeCell ref="A64:A65"/>
    <mergeCell ref="C62:C63"/>
    <mergeCell ref="D62:D63"/>
    <mergeCell ref="D64:D65"/>
    <mergeCell ref="A66:A67"/>
    <mergeCell ref="T70:T71"/>
    <mergeCell ref="R68:R69"/>
    <mergeCell ref="S68:S69"/>
    <mergeCell ref="A68:A69"/>
    <mergeCell ref="D68:D69"/>
    <mergeCell ref="C68:C69"/>
    <mergeCell ref="D70:D71"/>
    <mergeCell ref="B68:B69"/>
    <mergeCell ref="T68:T69"/>
    <mergeCell ref="S70:S71"/>
    <mergeCell ref="R70:R71"/>
    <mergeCell ref="Q70:Q71"/>
    <mergeCell ref="Q68:Q69"/>
    <mergeCell ref="J69:K69"/>
    <mergeCell ref="B66:B67"/>
    <mergeCell ref="B62:B63"/>
    <mergeCell ref="D66:D67"/>
    <mergeCell ref="A74:A75"/>
    <mergeCell ref="B74:B75"/>
    <mergeCell ref="B72:B73"/>
    <mergeCell ref="C72:C73"/>
    <mergeCell ref="A72:A73"/>
    <mergeCell ref="C74:C75"/>
    <mergeCell ref="A70:A71"/>
    <mergeCell ref="B70:B71"/>
    <mergeCell ref="C70:C71"/>
    <mergeCell ref="D72:D73"/>
    <mergeCell ref="D74:D75"/>
    <mergeCell ref="D76:D77"/>
    <mergeCell ref="R72:R73"/>
    <mergeCell ref="T72:T73"/>
    <mergeCell ref="S74:S75"/>
    <mergeCell ref="A76:A77"/>
    <mergeCell ref="T74:T75"/>
    <mergeCell ref="Q74:Q75"/>
    <mergeCell ref="Q72:Q73"/>
    <mergeCell ref="S72:S73"/>
    <mergeCell ref="R74:R75"/>
    <mergeCell ref="Q76:Q77"/>
    <mergeCell ref="T76:T77"/>
    <mergeCell ref="B76:B77"/>
    <mergeCell ref="T94:T95"/>
    <mergeCell ref="T92:T93"/>
    <mergeCell ref="T88:T89"/>
    <mergeCell ref="R88:R89"/>
    <mergeCell ref="T90:T91"/>
    <mergeCell ref="S88:S89"/>
    <mergeCell ref="R92:R93"/>
    <mergeCell ref="S94:S95"/>
    <mergeCell ref="R94:R95"/>
    <mergeCell ref="S92:S93"/>
    <mergeCell ref="T86:T87"/>
    <mergeCell ref="R84:R85"/>
    <mergeCell ref="S86:S87"/>
    <mergeCell ref="R86:R87"/>
    <mergeCell ref="T84:T85"/>
    <mergeCell ref="R78:R79"/>
    <mergeCell ref="S76:S77"/>
    <mergeCell ref="T78:T79"/>
    <mergeCell ref="R76:R77"/>
    <mergeCell ref="S78:S79"/>
    <mergeCell ref="R80:R81"/>
    <mergeCell ref="S80:S81"/>
    <mergeCell ref="T80:T81"/>
    <mergeCell ref="A80:A81"/>
    <mergeCell ref="B80:B81"/>
    <mergeCell ref="C84:C85"/>
    <mergeCell ref="C76:C77"/>
    <mergeCell ref="A84:A85"/>
    <mergeCell ref="C86:C87"/>
    <mergeCell ref="A78:A79"/>
    <mergeCell ref="B78:B79"/>
    <mergeCell ref="C92:C93"/>
    <mergeCell ref="A88:A89"/>
    <mergeCell ref="B88:B89"/>
    <mergeCell ref="C90:C91"/>
    <mergeCell ref="D92:D93"/>
    <mergeCell ref="C88:C89"/>
    <mergeCell ref="Q90:Q91"/>
    <mergeCell ref="Q88:Q89"/>
    <mergeCell ref="B84:B85"/>
    <mergeCell ref="B86:B87"/>
    <mergeCell ref="S84:S85"/>
    <mergeCell ref="D88:D89"/>
    <mergeCell ref="A86:A87"/>
    <mergeCell ref="D84:D85"/>
    <mergeCell ref="D86:D87"/>
    <mergeCell ref="Q86:Q87"/>
    <mergeCell ref="Q84:Q85"/>
    <mergeCell ref="Q98:Q99"/>
    <mergeCell ref="Q94:Q95"/>
    <mergeCell ref="Q96:Q97"/>
    <mergeCell ref="Q100:Q101"/>
    <mergeCell ref="A90:A91"/>
    <mergeCell ref="B90:B91"/>
    <mergeCell ref="A92:A93"/>
    <mergeCell ref="B92:B93"/>
    <mergeCell ref="S90:S91"/>
    <mergeCell ref="R90:R91"/>
    <mergeCell ref="D90:D91"/>
    <mergeCell ref="Q92:Q93"/>
    <mergeCell ref="D94:D95"/>
    <mergeCell ref="A98:A99"/>
    <mergeCell ref="A94:A95"/>
    <mergeCell ref="C94:C95"/>
    <mergeCell ref="B94:B95"/>
    <mergeCell ref="D100:D101"/>
    <mergeCell ref="R96:R97"/>
    <mergeCell ref="R98:R99"/>
    <mergeCell ref="D98:D99"/>
    <mergeCell ref="J100:K100"/>
    <mergeCell ref="R100:R101"/>
    <mergeCell ref="D96:D97"/>
    <mergeCell ref="E83:P83"/>
    <mergeCell ref="C80:C81"/>
    <mergeCell ref="D78:D79"/>
    <mergeCell ref="D80:D81"/>
    <mergeCell ref="Q78:Q79"/>
    <mergeCell ref="J80:K80"/>
    <mergeCell ref="Q80:Q81"/>
    <mergeCell ref="G82:J82"/>
    <mergeCell ref="K82:N82"/>
    <mergeCell ref="C78:C79"/>
    <mergeCell ref="B96:B97"/>
    <mergeCell ref="J98:J99"/>
    <mergeCell ref="K98:K99"/>
    <mergeCell ref="A104:A105"/>
    <mergeCell ref="B102:B103"/>
    <mergeCell ref="D102:D103"/>
    <mergeCell ref="D104:D105"/>
    <mergeCell ref="C102:C103"/>
    <mergeCell ref="B104:B105"/>
    <mergeCell ref="C104:C105"/>
    <mergeCell ref="B100:B101"/>
    <mergeCell ref="A96:A97"/>
    <mergeCell ref="A100:A101"/>
    <mergeCell ref="A102:A103"/>
    <mergeCell ref="C96:C97"/>
    <mergeCell ref="B98:B99"/>
    <mergeCell ref="C98:C99"/>
    <mergeCell ref="C100:C101"/>
    <mergeCell ref="D108:D109"/>
    <mergeCell ref="D110:D111"/>
    <mergeCell ref="R104:R105"/>
    <mergeCell ref="Q104:Q105"/>
    <mergeCell ref="Q112:Q113"/>
    <mergeCell ref="Q106:Q107"/>
    <mergeCell ref="Q110:Q111"/>
    <mergeCell ref="Q108:Q109"/>
    <mergeCell ref="R106:R107"/>
    <mergeCell ref="R110:R111"/>
    <mergeCell ref="R108:R109"/>
    <mergeCell ref="R112:R113"/>
    <mergeCell ref="A110:A111"/>
    <mergeCell ref="A108:A109"/>
    <mergeCell ref="J114:K114"/>
    <mergeCell ref="K116:N116"/>
    <mergeCell ref="G116:J116"/>
    <mergeCell ref="R114:R115"/>
    <mergeCell ref="R118:R119"/>
    <mergeCell ref="E117:P117"/>
    <mergeCell ref="A106:A107"/>
    <mergeCell ref="B118:B119"/>
    <mergeCell ref="B114:B115"/>
    <mergeCell ref="D114:D115"/>
    <mergeCell ref="C114:C115"/>
    <mergeCell ref="B112:B113"/>
    <mergeCell ref="D112:D113"/>
    <mergeCell ref="D106:D107"/>
    <mergeCell ref="B108:B109"/>
    <mergeCell ref="A112:A113"/>
    <mergeCell ref="B106:B107"/>
    <mergeCell ref="C110:C111"/>
    <mergeCell ref="C106:C107"/>
    <mergeCell ref="C112:C113"/>
    <mergeCell ref="C108:C109"/>
    <mergeCell ref="B110:B111"/>
    <mergeCell ref="C118:C119"/>
    <mergeCell ref="Q118:Q119"/>
    <mergeCell ref="D124:D125"/>
    <mergeCell ref="Q122:Q123"/>
    <mergeCell ref="D120:D121"/>
    <mergeCell ref="D122:D123"/>
    <mergeCell ref="Q114:Q115"/>
    <mergeCell ref="A118:A119"/>
    <mergeCell ref="D118:D119"/>
    <mergeCell ref="Q124:Q125"/>
    <mergeCell ref="A126:A127"/>
    <mergeCell ref="C124:C125"/>
    <mergeCell ref="B128:B129"/>
    <mergeCell ref="C128:C129"/>
    <mergeCell ref="D128:D129"/>
    <mergeCell ref="B130:B131"/>
    <mergeCell ref="A122:A123"/>
    <mergeCell ref="A120:A121"/>
    <mergeCell ref="B120:B121"/>
    <mergeCell ref="B124:B125"/>
    <mergeCell ref="B122:B123"/>
    <mergeCell ref="C120:C121"/>
    <mergeCell ref="A124:A125"/>
    <mergeCell ref="B126:B127"/>
    <mergeCell ref="C126:C127"/>
    <mergeCell ref="D126:D127"/>
    <mergeCell ref="C122:C123"/>
    <mergeCell ref="D132:D133"/>
    <mergeCell ref="A138:A139"/>
    <mergeCell ref="J131:K131"/>
    <mergeCell ref="D130:D131"/>
    <mergeCell ref="C138:C139"/>
    <mergeCell ref="A132:A133"/>
    <mergeCell ref="A128:A129"/>
    <mergeCell ref="C130:C131"/>
    <mergeCell ref="Q132:Q133"/>
    <mergeCell ref="B136:B137"/>
    <mergeCell ref="D134:D135"/>
    <mergeCell ref="D136:D137"/>
    <mergeCell ref="B132:B133"/>
    <mergeCell ref="C132:C133"/>
    <mergeCell ref="B134:B135"/>
    <mergeCell ref="Q134:Q135"/>
    <mergeCell ref="C136:C137"/>
    <mergeCell ref="B138:B139"/>
    <mergeCell ref="Q130:Q131"/>
    <mergeCell ref="Q128:Q129"/>
    <mergeCell ref="J142:K142"/>
    <mergeCell ref="C134:C135"/>
    <mergeCell ref="A134:A135"/>
    <mergeCell ref="D138:D139"/>
    <mergeCell ref="A136:A137"/>
    <mergeCell ref="A140:A141"/>
    <mergeCell ref="B140:B141"/>
    <mergeCell ref="C140:C141"/>
    <mergeCell ref="T120:T121"/>
    <mergeCell ref="R120:R121"/>
    <mergeCell ref="T124:T125"/>
    <mergeCell ref="T122:T123"/>
    <mergeCell ref="T128:T129"/>
    <mergeCell ref="R132:R133"/>
    <mergeCell ref="R126:R127"/>
    <mergeCell ref="R128:R129"/>
    <mergeCell ref="T126:T127"/>
    <mergeCell ref="S128:S129"/>
    <mergeCell ref="Q126:Q127"/>
    <mergeCell ref="S120:S121"/>
    <mergeCell ref="Q120:Q121"/>
    <mergeCell ref="S126:S127"/>
    <mergeCell ref="R122:R123"/>
    <mergeCell ref="S122:S123"/>
    <mergeCell ref="C148:C149"/>
    <mergeCell ref="C154:C155"/>
    <mergeCell ref="D140:D141"/>
    <mergeCell ref="D142:D143"/>
    <mergeCell ref="A146:A147"/>
    <mergeCell ref="D146:D147"/>
    <mergeCell ref="A142:A143"/>
    <mergeCell ref="B142:B143"/>
    <mergeCell ref="C142:C143"/>
    <mergeCell ref="K178:N178"/>
    <mergeCell ref="J176:K176"/>
    <mergeCell ref="G178:J178"/>
    <mergeCell ref="Q160:Q161"/>
    <mergeCell ref="Q162:Q163"/>
    <mergeCell ref="Q164:Q165"/>
    <mergeCell ref="Q170:Q171"/>
    <mergeCell ref="Q176:Q177"/>
    <mergeCell ref="Q174:Q175"/>
    <mergeCell ref="Q166:Q167"/>
    <mergeCell ref="Q168:Q169"/>
    <mergeCell ref="J160:J161"/>
    <mergeCell ref="K160:K161"/>
    <mergeCell ref="J162:K162"/>
    <mergeCell ref="K144:N144"/>
    <mergeCell ref="G144:J144"/>
    <mergeCell ref="A168:A169"/>
    <mergeCell ref="B166:B167"/>
    <mergeCell ref="A166:A167"/>
    <mergeCell ref="D154:D155"/>
    <mergeCell ref="C160:C161"/>
    <mergeCell ref="A148:A149"/>
    <mergeCell ref="A150:A151"/>
    <mergeCell ref="D150:D151"/>
    <mergeCell ref="D148:D149"/>
    <mergeCell ref="D152:D153"/>
    <mergeCell ref="C152:C153"/>
    <mergeCell ref="A152:A153"/>
    <mergeCell ref="A154:A155"/>
    <mergeCell ref="C150:C151"/>
    <mergeCell ref="B150:B151"/>
    <mergeCell ref="B152:B153"/>
    <mergeCell ref="B154:B155"/>
    <mergeCell ref="A156:A157"/>
    <mergeCell ref="E145:P145"/>
    <mergeCell ref="B146:B147"/>
    <mergeCell ref="C146:C147"/>
    <mergeCell ref="B148:B149"/>
    <mergeCell ref="D170:D171"/>
    <mergeCell ref="B170:B171"/>
    <mergeCell ref="B164:B165"/>
    <mergeCell ref="D168:D169"/>
    <mergeCell ref="D164:D165"/>
    <mergeCell ref="C170:C171"/>
    <mergeCell ref="C166:C167"/>
    <mergeCell ref="B156:B157"/>
    <mergeCell ref="A158:A159"/>
    <mergeCell ref="B158:B159"/>
    <mergeCell ref="A170:A171"/>
    <mergeCell ref="B160:B161"/>
    <mergeCell ref="A164:A165"/>
    <mergeCell ref="B168:B169"/>
    <mergeCell ref="A160:A161"/>
    <mergeCell ref="A162:A163"/>
    <mergeCell ref="B162:B163"/>
    <mergeCell ref="T172:T173"/>
    <mergeCell ref="T176:T177"/>
    <mergeCell ref="T174:T175"/>
    <mergeCell ref="R172:R173"/>
    <mergeCell ref="S172:S173"/>
    <mergeCell ref="D156:D157"/>
    <mergeCell ref="D166:D167"/>
    <mergeCell ref="C162:C163"/>
    <mergeCell ref="D162:D163"/>
    <mergeCell ref="D160:D161"/>
    <mergeCell ref="D158:D159"/>
    <mergeCell ref="C158:C159"/>
    <mergeCell ref="C164:C165"/>
    <mergeCell ref="C168:C169"/>
    <mergeCell ref="T160:T161"/>
    <mergeCell ref="T170:T171"/>
    <mergeCell ref="C156:C157"/>
    <mergeCell ref="S156:S157"/>
    <mergeCell ref="Q158:Q159"/>
    <mergeCell ref="R158:R159"/>
    <mergeCell ref="S160:S161"/>
    <mergeCell ref="R160:R161"/>
    <mergeCell ref="S162:S163"/>
    <mergeCell ref="S166:S167"/>
    <mergeCell ref="A176:A177"/>
    <mergeCell ref="A174:A175"/>
    <mergeCell ref="B176:B177"/>
    <mergeCell ref="A172:A173"/>
    <mergeCell ref="S170:S171"/>
    <mergeCell ref="R162:R163"/>
    <mergeCell ref="R170:R171"/>
    <mergeCell ref="S164:S165"/>
    <mergeCell ref="R166:R167"/>
    <mergeCell ref="R164:R165"/>
    <mergeCell ref="B174:B175"/>
    <mergeCell ref="D172:D173"/>
    <mergeCell ref="B172:B173"/>
    <mergeCell ref="C174:C175"/>
    <mergeCell ref="Q172:Q173"/>
    <mergeCell ref="R176:R177"/>
    <mergeCell ref="D174:D175"/>
    <mergeCell ref="C172:C173"/>
    <mergeCell ref="C176:C177"/>
    <mergeCell ref="D176:D177"/>
    <mergeCell ref="R174:R175"/>
    <mergeCell ref="S176:S177"/>
    <mergeCell ref="S174:S175"/>
    <mergeCell ref="R168:R169"/>
    <mergeCell ref="T156:T157"/>
    <mergeCell ref="R156:R157"/>
    <mergeCell ref="R138:R139"/>
    <mergeCell ref="Q136:Q137"/>
    <mergeCell ref="T168:T169"/>
    <mergeCell ref="S168:S169"/>
    <mergeCell ref="T162:T163"/>
    <mergeCell ref="T166:T167"/>
    <mergeCell ref="T164:T165"/>
    <mergeCell ref="S158:S159"/>
    <mergeCell ref="T158:T159"/>
    <mergeCell ref="Q140:Q141"/>
    <mergeCell ref="R142:R143"/>
    <mergeCell ref="T152:T153"/>
    <mergeCell ref="Q142:Q143"/>
    <mergeCell ref="T148:T149"/>
    <mergeCell ref="Q156:Q157"/>
    <mergeCell ref="Q146:Q147"/>
    <mergeCell ref="R150:R151"/>
    <mergeCell ref="Q152:Q153"/>
    <mergeCell ref="R146:R147"/>
    <mergeCell ref="R148:R149"/>
    <mergeCell ref="R152:R153"/>
    <mergeCell ref="S152:S153"/>
    <mergeCell ref="T146:T147"/>
    <mergeCell ref="S148:S149"/>
    <mergeCell ref="T154:T155"/>
    <mergeCell ref="S150:S151"/>
    <mergeCell ref="S146:S147"/>
    <mergeCell ref="Q154:Q155"/>
    <mergeCell ref="R154:R155"/>
    <mergeCell ref="S154:S155"/>
    <mergeCell ref="Q148:Q149"/>
    <mergeCell ref="Q102:Q103"/>
    <mergeCell ref="R102:R103"/>
    <mergeCell ref="R134:R135"/>
    <mergeCell ref="R136:R137"/>
    <mergeCell ref="Q150:Q151"/>
    <mergeCell ref="T150:T151"/>
    <mergeCell ref="T112:T113"/>
    <mergeCell ref="S112:S113"/>
    <mergeCell ref="S114:S115"/>
    <mergeCell ref="S134:S135"/>
    <mergeCell ref="S136:S137"/>
    <mergeCell ref="T142:T143"/>
    <mergeCell ref="S142:S143"/>
    <mergeCell ref="T138:T139"/>
    <mergeCell ref="T140:T141"/>
    <mergeCell ref="T134:T135"/>
    <mergeCell ref="T136:T137"/>
    <mergeCell ref="S140:S141"/>
    <mergeCell ref="R140:R141"/>
    <mergeCell ref="S138:S139"/>
    <mergeCell ref="Q138:Q139"/>
    <mergeCell ref="T132:T133"/>
    <mergeCell ref="S132:S133"/>
    <mergeCell ref="S124:S125"/>
    <mergeCell ref="T98:T99"/>
    <mergeCell ref="T108:T109"/>
    <mergeCell ref="T106:T107"/>
    <mergeCell ref="T96:T97"/>
    <mergeCell ref="T104:T105"/>
    <mergeCell ref="T102:T103"/>
    <mergeCell ref="S102:S103"/>
    <mergeCell ref="T110:T111"/>
    <mergeCell ref="R124:R125"/>
    <mergeCell ref="S96:S97"/>
    <mergeCell ref="S98:S99"/>
    <mergeCell ref="T100:T101"/>
    <mergeCell ref="S106:S107"/>
    <mergeCell ref="T118:T119"/>
    <mergeCell ref="T114:T115"/>
    <mergeCell ref="S110:S111"/>
    <mergeCell ref="S108:S109"/>
    <mergeCell ref="S104:S105"/>
    <mergeCell ref="S100:S101"/>
    <mergeCell ref="S118:S119"/>
  </mergeCells>
  <phoneticPr fontId="1"/>
  <pageMargins left="0.59055118110236227" right="0.39370078740157483" top="0.59055118110236227" bottom="0.39370078740157483" header="0.51181102362204722" footer="0.51181102362204722"/>
  <pageSetup paperSize="13" orientation="portrait" horizontalDpi="300" verticalDpi="300" r:id="rId5"/>
  <headerFooter alignWithMargins="0">
    <oddHeader>&amp;L&amp;"HG丸ｺﾞｼｯｸM-PRO,標準"&amp;8&amp;F</oddHeader>
  </headerFooter>
  <rowBreaks count="6" manualBreakCount="6">
    <brk id="24" max="16383" man="1"/>
    <brk id="54" max="16383" man="1"/>
    <brk id="82" max="16383" man="1"/>
    <brk id="116" max="16383" man="1"/>
    <brk id="144" max="16383" man="1"/>
    <brk id="17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>
      <selection activeCell="C12" sqref="C12"/>
    </sheetView>
  </sheetViews>
  <sheetFormatPr defaultRowHeight="13.5" x14ac:dyDescent="0.15"/>
  <sheetData/>
  <customSheetViews>
    <customSheetView guid="{84BA2EF8-1540-44DE-AB02-FA557C6684F6}">
      <selection activeCell="C12" sqref="C12"/>
      <pageMargins left="0.7" right="0.7" top="0.75" bottom="0.75" header="0.3" footer="0.3"/>
      <pageSetup paperSize="9" orientation="portrait" horizontalDpi="0" verticalDpi="0" r:id="rId1"/>
    </customSheetView>
    <customSheetView guid="{55F16F0B-9DCD-4450-8D81-D1C657871ABE}">
      <selection activeCell="C12" sqref="C12"/>
      <pageMargins left="0.7" right="0.7" top="0.75" bottom="0.75" header="0.3" footer="0.3"/>
    </customSheetView>
    <customSheetView guid="{C28CF6D2-B0CA-4A6C-8547-0AF833095EC8}" showPageBreaks="1">
      <selection activeCell="C12" sqref="C12"/>
      <pageMargins left="0.7" right="0.7" top="0.75" bottom="0.75" header="0.3" footer="0.3"/>
      <pageSetup paperSize="9" orientation="portrait" horizontalDpi="0" verticalDpi="0" r:id="rId2"/>
    </customSheetView>
    <customSheetView guid="{67950958-82E7-49D3-BC9C-9A13B1B9105B}">
      <selection activeCell="C12" sqref="C12"/>
      <pageMargins left="0.7" right="0.7" top="0.75" bottom="0.75" header="0.3" footer="0.3"/>
    </customSheetView>
  </customSheetViews>
  <phoneticPr fontId="1"/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A1:AL200"/>
  <sheetViews>
    <sheetView showGridLines="0" tabSelected="1" zoomScale="120" zoomScaleNormal="120" workbookViewId="0">
      <selection activeCell="AM23" sqref="AM23"/>
    </sheetView>
  </sheetViews>
  <sheetFormatPr defaultRowHeight="12" x14ac:dyDescent="0.15"/>
  <cols>
    <col min="1" max="1" width="2.5" style="48" customWidth="1"/>
    <col min="2" max="2" width="10.25" style="182" customWidth="1"/>
    <col min="3" max="3" width="1.875" style="48" hidden="1" customWidth="1"/>
    <col min="4" max="4" width="2" style="59" customWidth="1"/>
    <col min="5" max="5" width="2" style="48" hidden="1" customWidth="1"/>
    <col min="6" max="6" width="2.25" style="56" customWidth="1"/>
    <col min="7" max="7" width="1.25" style="48" customWidth="1"/>
    <col min="8" max="8" width="2.25" style="56" customWidth="1"/>
    <col min="9" max="9" width="2" style="48" hidden="1" customWidth="1"/>
    <col min="10" max="10" width="2" style="59" customWidth="1"/>
    <col min="11" max="11" width="1.875" style="56" hidden="1" customWidth="1"/>
    <col min="12" max="12" width="10.25" style="182" customWidth="1"/>
    <col min="13" max="13" width="1.125" style="48" customWidth="1"/>
    <col min="14" max="14" width="2.5" style="48" customWidth="1"/>
    <col min="15" max="15" width="10.25" style="182" customWidth="1"/>
    <col min="16" max="16" width="9" style="182" hidden="1" customWidth="1"/>
    <col min="17" max="17" width="2" style="59" customWidth="1"/>
    <col min="18" max="18" width="2" style="48" hidden="1" customWidth="1"/>
    <col min="19" max="19" width="2.25" style="56" customWidth="1"/>
    <col min="20" max="20" width="1.25" style="56" customWidth="1"/>
    <col min="21" max="21" width="2.25" style="56" customWidth="1"/>
    <col min="22" max="22" width="2" style="48" hidden="1" customWidth="1"/>
    <col min="23" max="23" width="2" style="59" customWidth="1"/>
    <col min="24" max="24" width="9" style="59" hidden="1" customWidth="1"/>
    <col min="25" max="25" width="10.25" style="182" customWidth="1"/>
    <col min="26" max="26" width="1.125" style="48" customWidth="1"/>
    <col min="27" max="27" width="2.5" style="48" customWidth="1"/>
    <col min="28" max="28" width="10.25" style="182" customWidth="1"/>
    <col min="29" max="29" width="9" style="182" hidden="1" customWidth="1"/>
    <col min="30" max="30" width="2" style="59" customWidth="1"/>
    <col min="31" max="31" width="2" style="48" hidden="1" customWidth="1"/>
    <col min="32" max="32" width="2.25" style="56" customWidth="1"/>
    <col min="33" max="33" width="1.25" style="56" customWidth="1"/>
    <col min="34" max="34" width="2.25" style="56" customWidth="1"/>
    <col min="35" max="35" width="2" style="48" hidden="1" customWidth="1"/>
    <col min="36" max="36" width="2" style="59" customWidth="1"/>
    <col min="37" max="37" width="9" style="59" hidden="1" customWidth="1"/>
    <col min="38" max="38" width="10.25" style="182" customWidth="1"/>
    <col min="39" max="41" width="9" style="48" customWidth="1"/>
    <col min="42" max="16384" width="9" style="48"/>
  </cols>
  <sheetData>
    <row r="1" spans="1:38" s="62" customFormat="1" ht="13.5" customHeight="1" x14ac:dyDescent="0.15">
      <c r="A1" s="101"/>
      <c r="F1" s="101"/>
      <c r="G1" s="101"/>
      <c r="H1" s="101"/>
      <c r="I1" s="101"/>
      <c r="J1" s="101"/>
      <c r="K1" s="202"/>
      <c r="N1" s="557" t="s">
        <v>70</v>
      </c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203"/>
      <c r="AA1" s="203"/>
      <c r="AB1" s="203"/>
      <c r="AC1" s="61"/>
      <c r="AD1" s="101"/>
      <c r="AE1" s="101"/>
      <c r="AF1" s="101"/>
      <c r="AG1" s="101"/>
      <c r="AH1" s="101"/>
      <c r="AI1" s="101"/>
      <c r="AJ1" s="101"/>
      <c r="AK1" s="101"/>
      <c r="AL1" s="203"/>
    </row>
    <row r="2" spans="1:38" ht="9" customHeight="1" x14ac:dyDescent="0.15"/>
    <row r="3" spans="1:38" s="58" customFormat="1" ht="9" customHeight="1" x14ac:dyDescent="0.15">
      <c r="A3" s="58" t="s">
        <v>30</v>
      </c>
      <c r="B3" s="210"/>
      <c r="L3" s="210"/>
      <c r="N3" s="58" t="s">
        <v>31</v>
      </c>
      <c r="O3" s="211"/>
      <c r="P3" s="211"/>
      <c r="Q3" s="56"/>
      <c r="R3" s="56"/>
      <c r="S3" s="56"/>
      <c r="T3" s="56"/>
      <c r="U3" s="56"/>
      <c r="V3" s="56"/>
      <c r="W3" s="56"/>
      <c r="X3" s="56"/>
      <c r="Y3" s="211"/>
      <c r="AA3" s="212" t="s">
        <v>32</v>
      </c>
      <c r="AB3" s="210"/>
      <c r="AC3" s="210"/>
      <c r="AL3" s="210"/>
    </row>
    <row r="4" spans="1:38" s="56" customFormat="1" ht="9" customHeight="1" x14ac:dyDescent="0.15">
      <c r="B4" s="211"/>
      <c r="L4" s="211"/>
      <c r="N4" s="212"/>
      <c r="O4" s="210"/>
      <c r="P4" s="210"/>
      <c r="Q4" s="58"/>
      <c r="R4" s="58"/>
      <c r="S4" s="58"/>
      <c r="T4" s="58"/>
      <c r="U4" s="58"/>
      <c r="V4" s="58"/>
      <c r="W4" s="58"/>
      <c r="X4" s="58"/>
      <c r="Y4" s="210"/>
      <c r="AB4" s="211"/>
      <c r="AC4" s="211"/>
      <c r="AL4" s="211"/>
    </row>
    <row r="5" spans="1:38" ht="12" customHeight="1" x14ac:dyDescent="0.15">
      <c r="A5" s="554">
        <v>1</v>
      </c>
      <c r="B5" s="228" t="str">
        <f>トーナメント表!B4</f>
        <v>松ヶ丘中</v>
      </c>
      <c r="C5" s="229"/>
      <c r="D5" s="552">
        <f>SUM(C7:C15)</f>
        <v>2</v>
      </c>
      <c r="E5" s="548"/>
      <c r="F5" s="548"/>
      <c r="G5" s="548" t="s">
        <v>71</v>
      </c>
      <c r="H5" s="548">
        <f>SUM(K7:K15)</f>
        <v>0</v>
      </c>
      <c r="I5" s="548"/>
      <c r="J5" s="549"/>
      <c r="K5" s="230"/>
      <c r="L5" s="231" t="str">
        <f>トーナメント表!B6</f>
        <v>海神中</v>
      </c>
      <c r="N5" s="554">
        <v>4</v>
      </c>
      <c r="O5" s="228" t="str">
        <f>トーナメント表!B2</f>
        <v>桜台中</v>
      </c>
      <c r="P5" s="229"/>
      <c r="Q5" s="552">
        <f>SUM(P7:P15)</f>
        <v>2</v>
      </c>
      <c r="R5" s="548"/>
      <c r="S5" s="548"/>
      <c r="T5" s="548" t="s">
        <v>71</v>
      </c>
      <c r="U5" s="548">
        <f>SUM(X7:X15)</f>
        <v>1</v>
      </c>
      <c r="V5" s="548"/>
      <c r="W5" s="549"/>
      <c r="X5" s="230"/>
      <c r="Y5" s="231" t="str">
        <f>IF(D5=2,B5,L5)</f>
        <v>松ヶ丘中</v>
      </c>
      <c r="AA5" s="554">
        <v>12</v>
      </c>
      <c r="AB5" s="228" t="str">
        <f>IF(Q5=2,O5,Y5)</f>
        <v>桜台中</v>
      </c>
      <c r="AC5" s="236"/>
      <c r="AD5" s="552">
        <f>SUM(AC7:AC15)</f>
        <v>2</v>
      </c>
      <c r="AE5" s="548"/>
      <c r="AF5" s="548"/>
      <c r="AG5" s="548" t="s">
        <v>71</v>
      </c>
      <c r="AH5" s="548">
        <f>SUM(AK7:AK15)</f>
        <v>1</v>
      </c>
      <c r="AI5" s="548"/>
      <c r="AJ5" s="549"/>
      <c r="AK5" s="237"/>
      <c r="AL5" s="231" t="str">
        <f>IF(Q16=2,O16,Y16)</f>
        <v>八日市場一中</v>
      </c>
    </row>
    <row r="6" spans="1:38" ht="9.75" customHeight="1" x14ac:dyDescent="0.15">
      <c r="A6" s="555"/>
      <c r="B6" s="232" t="str">
        <f>VLOOKUP(B5,Ｔ!$D$3:$E$100,2,FALSE)</f>
        <v>（千葉）</v>
      </c>
      <c r="C6" s="233"/>
      <c r="D6" s="553"/>
      <c r="E6" s="550"/>
      <c r="F6" s="550"/>
      <c r="G6" s="550"/>
      <c r="H6" s="550"/>
      <c r="I6" s="550"/>
      <c r="J6" s="551"/>
      <c r="K6" s="234"/>
      <c r="L6" s="235" t="str">
        <f>VLOOKUP(L5,Ｔ!$D$3:$E$100,2,FALSE)</f>
        <v>（船橋）</v>
      </c>
      <c r="N6" s="555"/>
      <c r="O6" s="232" t="str">
        <f>VLOOKUP(O5,Ｔ!$D$3:$E$100,2,FALSE)</f>
        <v>（印旛）</v>
      </c>
      <c r="P6" s="233"/>
      <c r="Q6" s="553"/>
      <c r="R6" s="550"/>
      <c r="S6" s="550"/>
      <c r="T6" s="550"/>
      <c r="U6" s="550"/>
      <c r="V6" s="550"/>
      <c r="W6" s="551"/>
      <c r="X6" s="234"/>
      <c r="Y6" s="235" t="str">
        <f>VLOOKUP(Y5,Ｔ!$D$3:$E$100,2,FALSE)</f>
        <v>（千葉）</v>
      </c>
      <c r="AA6" s="555"/>
      <c r="AB6" s="232" t="str">
        <f>VLOOKUP(AB5,Ｔ!$D$3:$E$100,2,FALSE)</f>
        <v>（印旛）</v>
      </c>
      <c r="AC6" s="238"/>
      <c r="AD6" s="553"/>
      <c r="AE6" s="550"/>
      <c r="AF6" s="550"/>
      <c r="AG6" s="550"/>
      <c r="AH6" s="550"/>
      <c r="AI6" s="550"/>
      <c r="AJ6" s="551"/>
      <c r="AK6" s="239"/>
      <c r="AL6" s="235" t="str">
        <f>VLOOKUP(AL5,Ｔ!$D$3:$E$100,2,FALSE)</f>
        <v>（東総）</v>
      </c>
    </row>
    <row r="7" spans="1:38" ht="9" customHeight="1" x14ac:dyDescent="0.15">
      <c r="A7" s="555"/>
      <c r="B7" s="253" t="s">
        <v>293</v>
      </c>
      <c r="C7" s="539">
        <f>IF(D7=2,1,0)</f>
        <v>1</v>
      </c>
      <c r="D7" s="542">
        <f t="shared" ref="D7:D13" si="0">SUM(E7:E9)</f>
        <v>2</v>
      </c>
      <c r="E7" s="189">
        <f>IF(F7&gt;H7,1,0)</f>
        <v>1</v>
      </c>
      <c r="F7" s="190">
        <v>21</v>
      </c>
      <c r="G7" s="191" t="s">
        <v>72</v>
      </c>
      <c r="H7" s="192">
        <v>8</v>
      </c>
      <c r="I7" s="189">
        <f>IF(H7&gt;F7,1,0)</f>
        <v>0</v>
      </c>
      <c r="J7" s="545">
        <f t="shared" ref="J7:J13" si="1">SUM(I7:I9)</f>
        <v>0</v>
      </c>
      <c r="K7" s="539">
        <f>IF(J7=2,1,0)</f>
        <v>0</v>
      </c>
      <c r="L7" s="256" t="s">
        <v>288</v>
      </c>
      <c r="N7" s="555"/>
      <c r="O7" s="253" t="s">
        <v>478</v>
      </c>
      <c r="P7" s="539">
        <f>IF(Q7=2,1,0)</f>
        <v>1</v>
      </c>
      <c r="Q7" s="542">
        <f t="shared" ref="Q7" si="2">SUM(R7:R9)</f>
        <v>2</v>
      </c>
      <c r="R7" s="189">
        <f>IF(S7&gt;U7,1,0)</f>
        <v>1</v>
      </c>
      <c r="S7" s="432">
        <v>21</v>
      </c>
      <c r="T7" s="191" t="s">
        <v>29</v>
      </c>
      <c r="U7" s="430">
        <v>10</v>
      </c>
      <c r="V7" s="189">
        <f>IF(U7&gt;S7,1,0)</f>
        <v>0</v>
      </c>
      <c r="W7" s="545">
        <f t="shared" ref="W7" si="3">SUM(V7:V9)</f>
        <v>0</v>
      </c>
      <c r="X7" s="539">
        <f>IF(W7=2,1,0)</f>
        <v>0</v>
      </c>
      <c r="Y7" s="256" t="s">
        <v>293</v>
      </c>
      <c r="AA7" s="555"/>
      <c r="AB7" s="253" t="s">
        <v>478</v>
      </c>
      <c r="AC7" s="539">
        <f>IF(AD7=2,1,0)</f>
        <v>1</v>
      </c>
      <c r="AD7" s="542">
        <f t="shared" ref="AD7" si="4">SUM(AE7:AE9)</f>
        <v>2</v>
      </c>
      <c r="AE7" s="189">
        <f>IF(AF7&gt;AH7,1,0)</f>
        <v>1</v>
      </c>
      <c r="AF7" s="432">
        <v>21</v>
      </c>
      <c r="AG7" s="191" t="s">
        <v>29</v>
      </c>
      <c r="AH7" s="430">
        <v>17</v>
      </c>
      <c r="AI7" s="189">
        <f>IF(AH7&gt;AF7,1,0)</f>
        <v>0</v>
      </c>
      <c r="AJ7" s="545">
        <f t="shared" ref="AJ7" si="5">SUM(AI7:AI9)</f>
        <v>0</v>
      </c>
      <c r="AK7" s="539">
        <f>IF(AJ7=2,1,0)</f>
        <v>0</v>
      </c>
      <c r="AL7" s="256" t="s">
        <v>463</v>
      </c>
    </row>
    <row r="8" spans="1:38" ht="9" customHeight="1" x14ac:dyDescent="0.15">
      <c r="A8" s="555"/>
      <c r="B8" s="471" t="s">
        <v>294</v>
      </c>
      <c r="C8" s="540"/>
      <c r="D8" s="543"/>
      <c r="E8" s="193">
        <f>IF(F8&gt;H8,1,0)</f>
        <v>1</v>
      </c>
      <c r="F8" s="194">
        <v>21</v>
      </c>
      <c r="G8" s="195" t="s">
        <v>72</v>
      </c>
      <c r="H8" s="196">
        <v>17</v>
      </c>
      <c r="I8" s="193">
        <f>IF(H8&gt;F8,1,0)</f>
        <v>0</v>
      </c>
      <c r="J8" s="546"/>
      <c r="K8" s="540"/>
      <c r="L8" s="257" t="s">
        <v>289</v>
      </c>
      <c r="N8" s="555"/>
      <c r="O8" s="254" t="s">
        <v>479</v>
      </c>
      <c r="P8" s="540"/>
      <c r="Q8" s="543"/>
      <c r="R8" s="424">
        <f>IF(S8&gt;U8,1,0)</f>
        <v>1</v>
      </c>
      <c r="S8" s="433">
        <v>21</v>
      </c>
      <c r="T8" s="425" t="s">
        <v>29</v>
      </c>
      <c r="U8" s="431">
        <v>16</v>
      </c>
      <c r="V8" s="424">
        <f>IF(U8&gt;S8,1,0)</f>
        <v>0</v>
      </c>
      <c r="W8" s="546"/>
      <c r="X8" s="540"/>
      <c r="Y8" s="257" t="s">
        <v>477</v>
      </c>
      <c r="AA8" s="555"/>
      <c r="AB8" s="254" t="s">
        <v>479</v>
      </c>
      <c r="AC8" s="540"/>
      <c r="AD8" s="543"/>
      <c r="AE8" s="424">
        <f>IF(AF8&gt;AH8,1,0)</f>
        <v>1</v>
      </c>
      <c r="AF8" s="433">
        <v>21</v>
      </c>
      <c r="AG8" s="425" t="s">
        <v>29</v>
      </c>
      <c r="AH8" s="431">
        <v>14</v>
      </c>
      <c r="AI8" s="424">
        <f>IF(AH8&gt;AF8,1,0)</f>
        <v>0</v>
      </c>
      <c r="AJ8" s="546"/>
      <c r="AK8" s="540"/>
      <c r="AL8" s="257" t="s">
        <v>512</v>
      </c>
    </row>
    <row r="9" spans="1:38" ht="9" customHeight="1" x14ac:dyDescent="0.15">
      <c r="A9" s="555"/>
      <c r="B9" s="255"/>
      <c r="C9" s="541"/>
      <c r="D9" s="544"/>
      <c r="E9" s="197">
        <f>IF(F9&gt;H9,1,0)</f>
        <v>0</v>
      </c>
      <c r="F9" s="198"/>
      <c r="G9" s="199" t="s">
        <v>73</v>
      </c>
      <c r="H9" s="200"/>
      <c r="I9" s="197">
        <f>IF(H9&gt;F9,1,0)</f>
        <v>0</v>
      </c>
      <c r="J9" s="547"/>
      <c r="K9" s="541"/>
      <c r="L9" s="258"/>
      <c r="N9" s="555"/>
      <c r="O9" s="255"/>
      <c r="P9" s="541"/>
      <c r="Q9" s="544"/>
      <c r="R9" s="436">
        <f>IF(S9&gt;U9,1,0)</f>
        <v>0</v>
      </c>
      <c r="S9" s="434"/>
      <c r="T9" s="435" t="s">
        <v>29</v>
      </c>
      <c r="U9" s="200"/>
      <c r="V9" s="436">
        <f>IF(U9&gt;S9,1,0)</f>
        <v>0</v>
      </c>
      <c r="W9" s="547"/>
      <c r="X9" s="541"/>
      <c r="Y9" s="258"/>
      <c r="AA9" s="555"/>
      <c r="AB9" s="255"/>
      <c r="AC9" s="541"/>
      <c r="AD9" s="544"/>
      <c r="AE9" s="436">
        <f>IF(AF9&gt;AH9,1,0)</f>
        <v>0</v>
      </c>
      <c r="AF9" s="434"/>
      <c r="AG9" s="435" t="s">
        <v>29</v>
      </c>
      <c r="AH9" s="200"/>
      <c r="AI9" s="436">
        <f>IF(AH9&gt;AF9,1,0)</f>
        <v>0</v>
      </c>
      <c r="AJ9" s="547"/>
      <c r="AK9" s="541"/>
      <c r="AL9" s="258"/>
    </row>
    <row r="10" spans="1:38" ht="9" customHeight="1" x14ac:dyDescent="0.15">
      <c r="A10" s="555"/>
      <c r="B10" s="253"/>
      <c r="C10" s="539">
        <f>IF(D10=2,1,0)</f>
        <v>1</v>
      </c>
      <c r="D10" s="542">
        <f t="shared" si="0"/>
        <v>2</v>
      </c>
      <c r="E10" s="189">
        <f t="shared" ref="E10:E15" si="6">IF(F10&gt;H10,1,0)</f>
        <v>1</v>
      </c>
      <c r="F10" s="190">
        <v>21</v>
      </c>
      <c r="G10" s="191" t="s">
        <v>72</v>
      </c>
      <c r="H10" s="192">
        <v>8</v>
      </c>
      <c r="I10" s="189">
        <f t="shared" ref="I10:I15" si="7">IF(H10&gt;F10,1,0)</f>
        <v>0</v>
      </c>
      <c r="J10" s="545">
        <f t="shared" si="1"/>
        <v>0</v>
      </c>
      <c r="K10" s="539">
        <f>IF(J10=2,1,0)</f>
        <v>0</v>
      </c>
      <c r="L10" s="256"/>
      <c r="N10" s="555"/>
      <c r="O10" s="253"/>
      <c r="P10" s="539">
        <f>IF(Q10=2,1,0)</f>
        <v>0</v>
      </c>
      <c r="Q10" s="542">
        <f t="shared" ref="Q10" si="8">SUM(R10:R12)</f>
        <v>0</v>
      </c>
      <c r="R10" s="189">
        <f t="shared" ref="R10:R15" si="9">IF(S10&gt;U10,1,0)</f>
        <v>0</v>
      </c>
      <c r="S10" s="432">
        <v>16</v>
      </c>
      <c r="T10" s="191" t="s">
        <v>29</v>
      </c>
      <c r="U10" s="430">
        <v>21</v>
      </c>
      <c r="V10" s="189">
        <f t="shared" ref="V10:V15" si="10">IF(U10&gt;S10,1,0)</f>
        <v>1</v>
      </c>
      <c r="W10" s="545">
        <f t="shared" ref="W10" si="11">SUM(V10:V12)</f>
        <v>2</v>
      </c>
      <c r="X10" s="539">
        <f>IF(W10=2,1,0)</f>
        <v>1</v>
      </c>
      <c r="Y10" s="256"/>
      <c r="AA10" s="555"/>
      <c r="AB10" s="253"/>
      <c r="AC10" s="539">
        <f>IF(AD10=2,1,0)</f>
        <v>0</v>
      </c>
      <c r="AD10" s="542">
        <f t="shared" ref="AD10" si="12">SUM(AE10:AE12)</f>
        <v>0</v>
      </c>
      <c r="AE10" s="189">
        <f t="shared" ref="AE10:AE15" si="13">IF(AF10&gt;AH10,1,0)</f>
        <v>0</v>
      </c>
      <c r="AF10" s="432">
        <v>7</v>
      </c>
      <c r="AG10" s="191" t="s">
        <v>29</v>
      </c>
      <c r="AH10" s="430">
        <v>21</v>
      </c>
      <c r="AI10" s="189">
        <f t="shared" ref="AI10:AI15" si="14">IF(AH10&gt;AF10,1,0)</f>
        <v>1</v>
      </c>
      <c r="AJ10" s="545">
        <f t="shared" ref="AJ10" si="15">SUM(AI10:AI12)</f>
        <v>2</v>
      </c>
      <c r="AK10" s="539">
        <f>IF(AJ10=2,1,0)</f>
        <v>1</v>
      </c>
      <c r="AL10" s="256"/>
    </row>
    <row r="11" spans="1:38" ht="9" customHeight="1" x14ac:dyDescent="0.15">
      <c r="A11" s="555"/>
      <c r="B11" s="254" t="s">
        <v>295</v>
      </c>
      <c r="C11" s="540"/>
      <c r="D11" s="543"/>
      <c r="E11" s="193">
        <f t="shared" si="6"/>
        <v>1</v>
      </c>
      <c r="F11" s="194">
        <v>21</v>
      </c>
      <c r="G11" s="195" t="s">
        <v>72</v>
      </c>
      <c r="H11" s="196">
        <v>11</v>
      </c>
      <c r="I11" s="193">
        <f t="shared" si="7"/>
        <v>0</v>
      </c>
      <c r="J11" s="546"/>
      <c r="K11" s="540"/>
      <c r="L11" s="257" t="s">
        <v>290</v>
      </c>
      <c r="N11" s="555"/>
      <c r="O11" s="254" t="s">
        <v>480</v>
      </c>
      <c r="P11" s="540"/>
      <c r="Q11" s="543"/>
      <c r="R11" s="424">
        <f t="shared" si="9"/>
        <v>0</v>
      </c>
      <c r="S11" s="433">
        <v>11</v>
      </c>
      <c r="T11" s="425" t="s">
        <v>29</v>
      </c>
      <c r="U11" s="431">
        <v>21</v>
      </c>
      <c r="V11" s="424">
        <f t="shared" si="10"/>
        <v>1</v>
      </c>
      <c r="W11" s="546"/>
      <c r="X11" s="540"/>
      <c r="Y11" s="257" t="s">
        <v>295</v>
      </c>
      <c r="AA11" s="555"/>
      <c r="AB11" s="254" t="s">
        <v>480</v>
      </c>
      <c r="AC11" s="540"/>
      <c r="AD11" s="543"/>
      <c r="AE11" s="424">
        <f t="shared" si="13"/>
        <v>0</v>
      </c>
      <c r="AF11" s="433">
        <v>24</v>
      </c>
      <c r="AG11" s="425" t="s">
        <v>29</v>
      </c>
      <c r="AH11" s="431">
        <v>26</v>
      </c>
      <c r="AI11" s="424">
        <f t="shared" si="14"/>
        <v>1</v>
      </c>
      <c r="AJ11" s="546"/>
      <c r="AK11" s="540"/>
      <c r="AL11" s="257" t="s">
        <v>267</v>
      </c>
    </row>
    <row r="12" spans="1:38" ht="9" customHeight="1" x14ac:dyDescent="0.15">
      <c r="A12" s="555"/>
      <c r="B12" s="255"/>
      <c r="C12" s="541"/>
      <c r="D12" s="544"/>
      <c r="E12" s="197">
        <f t="shared" si="6"/>
        <v>0</v>
      </c>
      <c r="F12" s="198"/>
      <c r="G12" s="199" t="s">
        <v>73</v>
      </c>
      <c r="H12" s="200"/>
      <c r="I12" s="197">
        <f t="shared" si="7"/>
        <v>0</v>
      </c>
      <c r="J12" s="547"/>
      <c r="K12" s="541"/>
      <c r="L12" s="258"/>
      <c r="N12" s="555"/>
      <c r="O12" s="255"/>
      <c r="P12" s="541"/>
      <c r="Q12" s="544"/>
      <c r="R12" s="436">
        <f t="shared" si="9"/>
        <v>0</v>
      </c>
      <c r="S12" s="434"/>
      <c r="T12" s="435" t="s">
        <v>29</v>
      </c>
      <c r="U12" s="200"/>
      <c r="V12" s="436">
        <f t="shared" si="10"/>
        <v>0</v>
      </c>
      <c r="W12" s="547"/>
      <c r="X12" s="541"/>
      <c r="Y12" s="258"/>
      <c r="AA12" s="555"/>
      <c r="AB12" s="255"/>
      <c r="AC12" s="541"/>
      <c r="AD12" s="544"/>
      <c r="AE12" s="436">
        <f t="shared" si="13"/>
        <v>0</v>
      </c>
      <c r="AF12" s="434"/>
      <c r="AG12" s="435" t="s">
        <v>29</v>
      </c>
      <c r="AH12" s="200"/>
      <c r="AI12" s="436">
        <f t="shared" si="14"/>
        <v>0</v>
      </c>
      <c r="AJ12" s="547"/>
      <c r="AK12" s="541"/>
      <c r="AL12" s="258"/>
    </row>
    <row r="13" spans="1:38" ht="9" customHeight="1" x14ac:dyDescent="0.15">
      <c r="A13" s="555"/>
      <c r="B13" s="253" t="s">
        <v>296</v>
      </c>
      <c r="C13" s="539">
        <f>IF(D13=2,1,0)</f>
        <v>0</v>
      </c>
      <c r="D13" s="542">
        <f t="shared" si="0"/>
        <v>0</v>
      </c>
      <c r="E13" s="189">
        <f t="shared" si="6"/>
        <v>0</v>
      </c>
      <c r="F13" s="190"/>
      <c r="G13" s="191" t="s">
        <v>72</v>
      </c>
      <c r="H13" s="192"/>
      <c r="I13" s="189">
        <f t="shared" si="7"/>
        <v>0</v>
      </c>
      <c r="J13" s="545">
        <f t="shared" si="1"/>
        <v>0</v>
      </c>
      <c r="K13" s="539">
        <f>IF(J13=2,1,0)</f>
        <v>0</v>
      </c>
      <c r="L13" s="256" t="s">
        <v>291</v>
      </c>
      <c r="N13" s="555"/>
      <c r="O13" s="253" t="s">
        <v>481</v>
      </c>
      <c r="P13" s="539">
        <f>IF(Q13=2,1,0)</f>
        <v>1</v>
      </c>
      <c r="Q13" s="542">
        <f t="shared" ref="Q13" si="16">SUM(R13:R15)</f>
        <v>2</v>
      </c>
      <c r="R13" s="189">
        <f t="shared" si="9"/>
        <v>1</v>
      </c>
      <c r="S13" s="432">
        <v>21</v>
      </c>
      <c r="T13" s="191" t="s">
        <v>29</v>
      </c>
      <c r="U13" s="430">
        <v>17</v>
      </c>
      <c r="V13" s="189">
        <f t="shared" si="10"/>
        <v>0</v>
      </c>
      <c r="W13" s="545">
        <f t="shared" ref="W13" si="17">SUM(V13:V15)</f>
        <v>0</v>
      </c>
      <c r="X13" s="539">
        <f>IF(W13=2,1,0)</f>
        <v>0</v>
      </c>
      <c r="Y13" s="256" t="s">
        <v>296</v>
      </c>
      <c r="AA13" s="555"/>
      <c r="AB13" s="253" t="s">
        <v>481</v>
      </c>
      <c r="AC13" s="539">
        <f>IF(AD13=2,1,0)</f>
        <v>1</v>
      </c>
      <c r="AD13" s="542">
        <f t="shared" ref="AD13" si="18">SUM(AE13:AE15)</f>
        <v>2</v>
      </c>
      <c r="AE13" s="189">
        <f t="shared" si="13"/>
        <v>1</v>
      </c>
      <c r="AF13" s="432">
        <v>21</v>
      </c>
      <c r="AG13" s="191" t="s">
        <v>29</v>
      </c>
      <c r="AH13" s="430">
        <v>11</v>
      </c>
      <c r="AI13" s="189">
        <f t="shared" si="14"/>
        <v>0</v>
      </c>
      <c r="AJ13" s="545">
        <f t="shared" ref="AJ13" si="19">SUM(AI13:AI15)</f>
        <v>0</v>
      </c>
      <c r="AK13" s="539">
        <f>IF(AJ13=2,1,0)</f>
        <v>0</v>
      </c>
      <c r="AL13" s="256" t="s">
        <v>465</v>
      </c>
    </row>
    <row r="14" spans="1:38" ht="9" customHeight="1" x14ac:dyDescent="0.15">
      <c r="A14" s="555"/>
      <c r="B14" s="254" t="s">
        <v>297</v>
      </c>
      <c r="C14" s="540"/>
      <c r="D14" s="543"/>
      <c r="E14" s="193">
        <f t="shared" si="6"/>
        <v>0</v>
      </c>
      <c r="F14" s="194"/>
      <c r="G14" s="195" t="s">
        <v>72</v>
      </c>
      <c r="H14" s="196"/>
      <c r="I14" s="193">
        <f t="shared" si="7"/>
        <v>0</v>
      </c>
      <c r="J14" s="546"/>
      <c r="K14" s="540"/>
      <c r="L14" s="257" t="s">
        <v>292</v>
      </c>
      <c r="N14" s="555"/>
      <c r="O14" s="254" t="s">
        <v>482</v>
      </c>
      <c r="P14" s="540"/>
      <c r="Q14" s="543"/>
      <c r="R14" s="424">
        <f t="shared" si="9"/>
        <v>1</v>
      </c>
      <c r="S14" s="433">
        <v>21</v>
      </c>
      <c r="T14" s="425" t="s">
        <v>29</v>
      </c>
      <c r="U14" s="431">
        <v>14</v>
      </c>
      <c r="V14" s="424">
        <f t="shared" si="10"/>
        <v>0</v>
      </c>
      <c r="W14" s="546"/>
      <c r="X14" s="540"/>
      <c r="Y14" s="257" t="s">
        <v>297</v>
      </c>
      <c r="AA14" s="555"/>
      <c r="AB14" s="254" t="s">
        <v>482</v>
      </c>
      <c r="AC14" s="540"/>
      <c r="AD14" s="543"/>
      <c r="AE14" s="424">
        <f t="shared" si="13"/>
        <v>1</v>
      </c>
      <c r="AF14" s="433">
        <v>21</v>
      </c>
      <c r="AG14" s="425" t="s">
        <v>29</v>
      </c>
      <c r="AH14" s="431">
        <v>11</v>
      </c>
      <c r="AI14" s="424">
        <f t="shared" si="14"/>
        <v>0</v>
      </c>
      <c r="AJ14" s="546"/>
      <c r="AK14" s="540"/>
      <c r="AL14" s="257" t="s">
        <v>464</v>
      </c>
    </row>
    <row r="15" spans="1:38" ht="9" customHeight="1" x14ac:dyDescent="0.15">
      <c r="A15" s="556"/>
      <c r="B15" s="255"/>
      <c r="C15" s="541"/>
      <c r="D15" s="544"/>
      <c r="E15" s="197">
        <f t="shared" si="6"/>
        <v>0</v>
      </c>
      <c r="F15" s="198"/>
      <c r="G15" s="199" t="s">
        <v>73</v>
      </c>
      <c r="H15" s="200"/>
      <c r="I15" s="197">
        <f t="shared" si="7"/>
        <v>0</v>
      </c>
      <c r="J15" s="547"/>
      <c r="K15" s="541"/>
      <c r="L15" s="258"/>
      <c r="N15" s="556"/>
      <c r="O15" s="255"/>
      <c r="P15" s="541"/>
      <c r="Q15" s="544"/>
      <c r="R15" s="436">
        <f t="shared" si="9"/>
        <v>0</v>
      </c>
      <c r="S15" s="434"/>
      <c r="T15" s="435" t="s">
        <v>29</v>
      </c>
      <c r="U15" s="200"/>
      <c r="V15" s="436">
        <f t="shared" si="10"/>
        <v>0</v>
      </c>
      <c r="W15" s="547"/>
      <c r="X15" s="541"/>
      <c r="Y15" s="258"/>
      <c r="AA15" s="556"/>
      <c r="AB15" s="255"/>
      <c r="AC15" s="541"/>
      <c r="AD15" s="544"/>
      <c r="AE15" s="436">
        <f t="shared" si="13"/>
        <v>0</v>
      </c>
      <c r="AF15" s="434"/>
      <c r="AG15" s="435" t="s">
        <v>29</v>
      </c>
      <c r="AH15" s="200"/>
      <c r="AI15" s="436">
        <f t="shared" si="14"/>
        <v>0</v>
      </c>
      <c r="AJ15" s="547"/>
      <c r="AK15" s="541"/>
      <c r="AL15" s="258"/>
    </row>
    <row r="16" spans="1:38" ht="12" customHeight="1" x14ac:dyDescent="0.15">
      <c r="A16" s="554">
        <v>2</v>
      </c>
      <c r="B16" s="228" t="str">
        <f>トーナメント表!R4</f>
        <v>貝塚中</v>
      </c>
      <c r="C16" s="229"/>
      <c r="D16" s="552">
        <f>SUM(C18:C26)</f>
        <v>0</v>
      </c>
      <c r="E16" s="548"/>
      <c r="F16" s="548"/>
      <c r="G16" s="548" t="s">
        <v>71</v>
      </c>
      <c r="H16" s="548">
        <f>SUM(K18:K26)</f>
        <v>2</v>
      </c>
      <c r="I16" s="548"/>
      <c r="J16" s="549"/>
      <c r="K16" s="230"/>
      <c r="L16" s="231" t="str">
        <f>トーナメント表!R6</f>
        <v>昭和学院中</v>
      </c>
      <c r="N16" s="554">
        <v>5</v>
      </c>
      <c r="O16" s="228" t="str">
        <f>トーナメント表!B8</f>
        <v>八日市場一中</v>
      </c>
      <c r="P16" s="229"/>
      <c r="Q16" s="552">
        <f>SUM(P18:P26)</f>
        <v>2</v>
      </c>
      <c r="R16" s="548"/>
      <c r="S16" s="548"/>
      <c r="T16" s="548" t="s">
        <v>71</v>
      </c>
      <c r="U16" s="548">
        <f>SUM(X18:X26)</f>
        <v>1</v>
      </c>
      <c r="V16" s="548"/>
      <c r="W16" s="549"/>
      <c r="X16" s="230"/>
      <c r="Y16" s="231" t="str">
        <f>トーナメント表!B10</f>
        <v>南山中</v>
      </c>
      <c r="AA16" s="554">
        <v>13</v>
      </c>
      <c r="AB16" s="228" t="str">
        <f>IF(Q27=2,O27,Y27)</f>
        <v>西武台千葉中</v>
      </c>
      <c r="AC16" s="236"/>
      <c r="AD16" s="552">
        <f>SUM(AC18:AC26)</f>
        <v>2</v>
      </c>
      <c r="AE16" s="548"/>
      <c r="AF16" s="548"/>
      <c r="AG16" s="548" t="s">
        <v>71</v>
      </c>
      <c r="AH16" s="548">
        <f>SUM(AK18:AK26)</f>
        <v>0</v>
      </c>
      <c r="AI16" s="548"/>
      <c r="AJ16" s="549"/>
      <c r="AK16" s="237"/>
      <c r="AL16" s="231" t="str">
        <f>IF(Q38=2,O38,Y38)</f>
        <v>辰巳台中</v>
      </c>
    </row>
    <row r="17" spans="1:38" ht="9.75" customHeight="1" x14ac:dyDescent="0.15">
      <c r="A17" s="555"/>
      <c r="B17" s="232" t="str">
        <f>VLOOKUP(B16,Ｔ!$D$3:$E$100,2,FALSE)</f>
        <v>（千葉）</v>
      </c>
      <c r="C17" s="233"/>
      <c r="D17" s="553"/>
      <c r="E17" s="550"/>
      <c r="F17" s="550"/>
      <c r="G17" s="550"/>
      <c r="H17" s="550"/>
      <c r="I17" s="550"/>
      <c r="J17" s="551"/>
      <c r="K17" s="234"/>
      <c r="L17" s="235" t="str">
        <f>VLOOKUP(L16,Ｔ!$D$3:$E$100,2,FALSE)</f>
        <v>（市川浦安）</v>
      </c>
      <c r="N17" s="555"/>
      <c r="O17" s="232" t="str">
        <f>VLOOKUP(O16,Ｔ!$D$3:$E$100,2,FALSE)</f>
        <v>（東総）</v>
      </c>
      <c r="P17" s="233"/>
      <c r="Q17" s="553"/>
      <c r="R17" s="550"/>
      <c r="S17" s="550"/>
      <c r="T17" s="550"/>
      <c r="U17" s="550"/>
      <c r="V17" s="550"/>
      <c r="W17" s="551"/>
      <c r="X17" s="234"/>
      <c r="Y17" s="235" t="str">
        <f>VLOOKUP(Y16,Ｔ!$D$3:$E$100,2,FALSE)</f>
        <v>（印旛）</v>
      </c>
      <c r="AA17" s="555"/>
      <c r="AB17" s="232" t="str">
        <f>VLOOKUP(AB16,Ｔ!$D$3:$E$100,2,FALSE)</f>
        <v>（葛北）</v>
      </c>
      <c r="AC17" s="238"/>
      <c r="AD17" s="553"/>
      <c r="AE17" s="550"/>
      <c r="AF17" s="550"/>
      <c r="AG17" s="550"/>
      <c r="AH17" s="550"/>
      <c r="AI17" s="550"/>
      <c r="AJ17" s="551"/>
      <c r="AK17" s="239"/>
      <c r="AL17" s="235" t="str">
        <f>VLOOKUP(AL16,Ｔ!$D$3:$E$100,2,FALSE)</f>
        <v>（市原）</v>
      </c>
    </row>
    <row r="18" spans="1:38" ht="9" customHeight="1" x14ac:dyDescent="0.15">
      <c r="A18" s="555"/>
      <c r="B18" s="253" t="s">
        <v>303</v>
      </c>
      <c r="C18" s="539">
        <f>IF(D18=2,1,0)</f>
        <v>0</v>
      </c>
      <c r="D18" s="542">
        <f t="shared" ref="D18" si="20">SUM(E18:E20)</f>
        <v>0</v>
      </c>
      <c r="E18" s="189">
        <f>IF(F18&gt;H18,1,0)</f>
        <v>0</v>
      </c>
      <c r="F18" s="432">
        <v>8</v>
      </c>
      <c r="G18" s="191" t="s">
        <v>29</v>
      </c>
      <c r="H18" s="430">
        <v>21</v>
      </c>
      <c r="I18" s="189">
        <f>IF(H18&gt;F18,1,0)</f>
        <v>1</v>
      </c>
      <c r="J18" s="545">
        <f t="shared" ref="J18" si="21">SUM(I18:I20)</f>
        <v>2</v>
      </c>
      <c r="K18" s="539">
        <f>IF(J18=2,1,0)</f>
        <v>1</v>
      </c>
      <c r="L18" s="256" t="s">
        <v>298</v>
      </c>
      <c r="N18" s="555"/>
      <c r="O18" s="253" t="s">
        <v>463</v>
      </c>
      <c r="P18" s="539">
        <f>IF(Q18=2,1,0)</f>
        <v>0</v>
      </c>
      <c r="Q18" s="542">
        <f t="shared" ref="Q18" si="22">SUM(R18:R20)</f>
        <v>0</v>
      </c>
      <c r="R18" s="189">
        <f>IF(S18&gt;U18,1,0)</f>
        <v>0</v>
      </c>
      <c r="S18" s="432">
        <v>15</v>
      </c>
      <c r="T18" s="191" t="s">
        <v>29</v>
      </c>
      <c r="U18" s="430">
        <v>21</v>
      </c>
      <c r="V18" s="189">
        <f>IF(U18&gt;S18,1,0)</f>
        <v>1</v>
      </c>
      <c r="W18" s="545">
        <f t="shared" ref="W18" si="23">SUM(V18:V20)</f>
        <v>2</v>
      </c>
      <c r="X18" s="539">
        <f>IF(W18=2,1,0)</f>
        <v>1</v>
      </c>
      <c r="Y18" s="256" t="s">
        <v>458</v>
      </c>
      <c r="AA18" s="555"/>
      <c r="AB18" s="253" t="s">
        <v>436</v>
      </c>
      <c r="AC18" s="539">
        <f>IF(AD18=2,1,0)</f>
        <v>1</v>
      </c>
      <c r="AD18" s="542">
        <f t="shared" ref="AD18" si="24">SUM(AE18:AE20)</f>
        <v>2</v>
      </c>
      <c r="AE18" s="189">
        <f>IF(AF18&gt;AH18,1,0)</f>
        <v>1</v>
      </c>
      <c r="AF18" s="432">
        <v>21</v>
      </c>
      <c r="AG18" s="191" t="s">
        <v>29</v>
      </c>
      <c r="AH18" s="430">
        <v>6</v>
      </c>
      <c r="AI18" s="189">
        <f>IF(AH18&gt;AF18,1,0)</f>
        <v>0</v>
      </c>
      <c r="AJ18" s="545">
        <f t="shared" ref="AJ18" si="25">SUM(AI18:AI20)</f>
        <v>0</v>
      </c>
      <c r="AK18" s="539">
        <f>IF(AJ18=2,1,0)</f>
        <v>0</v>
      </c>
      <c r="AL18" s="256" t="s">
        <v>451</v>
      </c>
    </row>
    <row r="19" spans="1:38" ht="9" customHeight="1" x14ac:dyDescent="0.15">
      <c r="A19" s="555"/>
      <c r="B19" s="254" t="s">
        <v>304</v>
      </c>
      <c r="C19" s="540"/>
      <c r="D19" s="543"/>
      <c r="E19" s="424">
        <f>IF(F19&gt;H19,1,0)</f>
        <v>0</v>
      </c>
      <c r="F19" s="433">
        <v>16</v>
      </c>
      <c r="G19" s="425" t="s">
        <v>29</v>
      </c>
      <c r="H19" s="431">
        <v>21</v>
      </c>
      <c r="I19" s="424">
        <f>IF(H19&gt;F19,1,0)</f>
        <v>1</v>
      </c>
      <c r="J19" s="546"/>
      <c r="K19" s="540"/>
      <c r="L19" s="257" t="s">
        <v>299</v>
      </c>
      <c r="N19" s="555"/>
      <c r="O19" s="254" t="s">
        <v>464</v>
      </c>
      <c r="P19" s="540"/>
      <c r="Q19" s="543"/>
      <c r="R19" s="424">
        <f>IF(S19&gt;U19,1,0)</f>
        <v>0</v>
      </c>
      <c r="S19" s="433">
        <v>19</v>
      </c>
      <c r="T19" s="425" t="s">
        <v>29</v>
      </c>
      <c r="U19" s="431">
        <v>21</v>
      </c>
      <c r="V19" s="424">
        <f>IF(U19&gt;S19,1,0)</f>
        <v>1</v>
      </c>
      <c r="W19" s="546"/>
      <c r="X19" s="540"/>
      <c r="Y19" s="257" t="s">
        <v>459</v>
      </c>
      <c r="AA19" s="555"/>
      <c r="AB19" s="254" t="s">
        <v>437</v>
      </c>
      <c r="AC19" s="540"/>
      <c r="AD19" s="543"/>
      <c r="AE19" s="424">
        <f>IF(AF19&gt;AH19,1,0)</f>
        <v>1</v>
      </c>
      <c r="AF19" s="433">
        <v>21</v>
      </c>
      <c r="AG19" s="425" t="s">
        <v>29</v>
      </c>
      <c r="AH19" s="431">
        <v>3</v>
      </c>
      <c r="AI19" s="424">
        <f>IF(AH19&gt;AF19,1,0)</f>
        <v>0</v>
      </c>
      <c r="AJ19" s="546"/>
      <c r="AK19" s="540"/>
      <c r="AL19" s="257" t="s">
        <v>452</v>
      </c>
    </row>
    <row r="20" spans="1:38" ht="9" customHeight="1" x14ac:dyDescent="0.15">
      <c r="A20" s="555"/>
      <c r="B20" s="255"/>
      <c r="C20" s="541"/>
      <c r="D20" s="544"/>
      <c r="E20" s="436">
        <f>IF(F20&gt;H20,1,0)</f>
        <v>0</v>
      </c>
      <c r="F20" s="434"/>
      <c r="G20" s="435" t="s">
        <v>29</v>
      </c>
      <c r="H20" s="200"/>
      <c r="I20" s="436">
        <f>IF(H20&gt;F20,1,0)</f>
        <v>0</v>
      </c>
      <c r="J20" s="547"/>
      <c r="K20" s="541"/>
      <c r="L20" s="258"/>
      <c r="N20" s="555"/>
      <c r="O20" s="255"/>
      <c r="P20" s="541"/>
      <c r="Q20" s="544"/>
      <c r="R20" s="436">
        <f>IF(S20&gt;U20,1,0)</f>
        <v>0</v>
      </c>
      <c r="S20" s="434"/>
      <c r="T20" s="435" t="s">
        <v>29</v>
      </c>
      <c r="U20" s="200"/>
      <c r="V20" s="436">
        <f>IF(U20&gt;S20,1,0)</f>
        <v>0</v>
      </c>
      <c r="W20" s="547"/>
      <c r="X20" s="541"/>
      <c r="Y20" s="258"/>
      <c r="AA20" s="555"/>
      <c r="AB20" s="255"/>
      <c r="AC20" s="541"/>
      <c r="AD20" s="544"/>
      <c r="AE20" s="436">
        <f>IF(AF20&gt;AH20,1,0)</f>
        <v>0</v>
      </c>
      <c r="AF20" s="434"/>
      <c r="AG20" s="435" t="s">
        <v>29</v>
      </c>
      <c r="AH20" s="200"/>
      <c r="AI20" s="436">
        <f>IF(AH20&gt;AF20,1,0)</f>
        <v>0</v>
      </c>
      <c r="AJ20" s="547"/>
      <c r="AK20" s="541"/>
      <c r="AL20" s="258"/>
    </row>
    <row r="21" spans="1:38" ht="9" customHeight="1" x14ac:dyDescent="0.15">
      <c r="A21" s="555"/>
      <c r="B21" s="253"/>
      <c r="C21" s="539">
        <f>IF(D21=2,1,0)</f>
        <v>0</v>
      </c>
      <c r="D21" s="542">
        <f t="shared" ref="D21" si="26">SUM(E21:E23)</f>
        <v>0</v>
      </c>
      <c r="E21" s="189">
        <f t="shared" ref="E21:E26" si="27">IF(F21&gt;H21,1,0)</f>
        <v>0</v>
      </c>
      <c r="F21" s="432">
        <v>13</v>
      </c>
      <c r="G21" s="191" t="s">
        <v>29</v>
      </c>
      <c r="H21" s="430">
        <v>21</v>
      </c>
      <c r="I21" s="189">
        <f t="shared" ref="I21:I26" si="28">IF(H21&gt;F21,1,0)</f>
        <v>1</v>
      </c>
      <c r="J21" s="545">
        <f t="shared" ref="J21" si="29">SUM(I21:I23)</f>
        <v>2</v>
      </c>
      <c r="K21" s="539">
        <f>IF(J21=2,1,0)</f>
        <v>1</v>
      </c>
      <c r="L21" s="256"/>
      <c r="N21" s="555"/>
      <c r="O21" s="253"/>
      <c r="P21" s="539">
        <f>IF(Q21=2,1,0)</f>
        <v>1</v>
      </c>
      <c r="Q21" s="542">
        <f t="shared" ref="Q21" si="30">SUM(R21:R23)</f>
        <v>2</v>
      </c>
      <c r="R21" s="189">
        <f t="shared" ref="R21:R26" si="31">IF(S21&gt;U21,1,0)</f>
        <v>1</v>
      </c>
      <c r="S21" s="432">
        <v>21</v>
      </c>
      <c r="T21" s="191" t="s">
        <v>29</v>
      </c>
      <c r="U21" s="430">
        <v>16</v>
      </c>
      <c r="V21" s="189">
        <f t="shared" ref="V21:V26" si="32">IF(U21&gt;S21,1,0)</f>
        <v>0</v>
      </c>
      <c r="W21" s="545">
        <f t="shared" ref="W21" si="33">SUM(V21:V23)</f>
        <v>1</v>
      </c>
      <c r="X21" s="539">
        <f>IF(W21=2,1,0)</f>
        <v>0</v>
      </c>
      <c r="Y21" s="256"/>
      <c r="AA21" s="555"/>
      <c r="AB21" s="253"/>
      <c r="AC21" s="539">
        <f>IF(AD21=2,1,0)</f>
        <v>1</v>
      </c>
      <c r="AD21" s="542">
        <f t="shared" ref="AD21" si="34">SUM(AE21:AE23)</f>
        <v>2</v>
      </c>
      <c r="AE21" s="189">
        <f t="shared" ref="AE21:AE26" si="35">IF(AF21&gt;AH21,1,0)</f>
        <v>1</v>
      </c>
      <c r="AF21" s="432">
        <v>21</v>
      </c>
      <c r="AG21" s="191" t="s">
        <v>29</v>
      </c>
      <c r="AH21" s="430">
        <v>4</v>
      </c>
      <c r="AI21" s="189">
        <f t="shared" ref="AI21:AI26" si="36">IF(AH21&gt;AF21,1,0)</f>
        <v>0</v>
      </c>
      <c r="AJ21" s="545">
        <f t="shared" ref="AJ21" si="37">SUM(AI21:AI23)</f>
        <v>0</v>
      </c>
      <c r="AK21" s="539">
        <f>IF(AJ21=2,1,0)</f>
        <v>0</v>
      </c>
      <c r="AL21" s="256"/>
    </row>
    <row r="22" spans="1:38" ht="9" customHeight="1" x14ac:dyDescent="0.15">
      <c r="A22" s="555"/>
      <c r="B22" s="254" t="s">
        <v>305</v>
      </c>
      <c r="C22" s="540"/>
      <c r="D22" s="543"/>
      <c r="E22" s="424">
        <f t="shared" si="27"/>
        <v>0</v>
      </c>
      <c r="F22" s="433">
        <v>14</v>
      </c>
      <c r="G22" s="425" t="s">
        <v>29</v>
      </c>
      <c r="H22" s="431">
        <v>21</v>
      </c>
      <c r="I22" s="424">
        <f t="shared" si="28"/>
        <v>1</v>
      </c>
      <c r="J22" s="546"/>
      <c r="K22" s="540"/>
      <c r="L22" s="257" t="s">
        <v>300</v>
      </c>
      <c r="N22" s="555"/>
      <c r="O22" s="254" t="s">
        <v>465</v>
      </c>
      <c r="P22" s="540"/>
      <c r="Q22" s="543"/>
      <c r="R22" s="424">
        <f t="shared" si="31"/>
        <v>0</v>
      </c>
      <c r="S22" s="433">
        <v>19</v>
      </c>
      <c r="T22" s="425" t="s">
        <v>29</v>
      </c>
      <c r="U22" s="431">
        <v>21</v>
      </c>
      <c r="V22" s="424">
        <f t="shared" si="32"/>
        <v>1</v>
      </c>
      <c r="W22" s="546"/>
      <c r="X22" s="540"/>
      <c r="Y22" s="257" t="s">
        <v>460</v>
      </c>
      <c r="AA22" s="555"/>
      <c r="AB22" s="254" t="s">
        <v>435</v>
      </c>
      <c r="AC22" s="540"/>
      <c r="AD22" s="543"/>
      <c r="AE22" s="424">
        <f t="shared" si="35"/>
        <v>1</v>
      </c>
      <c r="AF22" s="433">
        <v>21</v>
      </c>
      <c r="AG22" s="425" t="s">
        <v>29</v>
      </c>
      <c r="AH22" s="431">
        <v>5</v>
      </c>
      <c r="AI22" s="424">
        <f t="shared" si="36"/>
        <v>0</v>
      </c>
      <c r="AJ22" s="546"/>
      <c r="AK22" s="540"/>
      <c r="AL22" s="257" t="s">
        <v>448</v>
      </c>
    </row>
    <row r="23" spans="1:38" ht="9" customHeight="1" x14ac:dyDescent="0.15">
      <c r="A23" s="555"/>
      <c r="B23" s="255"/>
      <c r="C23" s="541"/>
      <c r="D23" s="544"/>
      <c r="E23" s="436">
        <f t="shared" si="27"/>
        <v>0</v>
      </c>
      <c r="F23" s="434"/>
      <c r="G23" s="435" t="s">
        <v>29</v>
      </c>
      <c r="H23" s="200"/>
      <c r="I23" s="436">
        <f t="shared" si="28"/>
        <v>0</v>
      </c>
      <c r="J23" s="547"/>
      <c r="K23" s="541"/>
      <c r="L23" s="258"/>
      <c r="N23" s="555"/>
      <c r="O23" s="255"/>
      <c r="P23" s="541"/>
      <c r="Q23" s="544"/>
      <c r="R23" s="436">
        <f t="shared" si="31"/>
        <v>1</v>
      </c>
      <c r="S23" s="434">
        <v>21</v>
      </c>
      <c r="T23" s="435" t="s">
        <v>29</v>
      </c>
      <c r="U23" s="200">
        <v>10</v>
      </c>
      <c r="V23" s="436">
        <f t="shared" si="32"/>
        <v>0</v>
      </c>
      <c r="W23" s="547"/>
      <c r="X23" s="541"/>
      <c r="Y23" s="258"/>
      <c r="AA23" s="555"/>
      <c r="AB23" s="255"/>
      <c r="AC23" s="541"/>
      <c r="AD23" s="544"/>
      <c r="AE23" s="436">
        <f t="shared" si="35"/>
        <v>0</v>
      </c>
      <c r="AF23" s="434"/>
      <c r="AG23" s="435" t="s">
        <v>29</v>
      </c>
      <c r="AH23" s="200"/>
      <c r="AI23" s="436">
        <f t="shared" si="36"/>
        <v>0</v>
      </c>
      <c r="AJ23" s="547"/>
      <c r="AK23" s="541"/>
      <c r="AL23" s="258"/>
    </row>
    <row r="24" spans="1:38" ht="9" customHeight="1" x14ac:dyDescent="0.15">
      <c r="A24" s="555"/>
      <c r="B24" s="253" t="s">
        <v>306</v>
      </c>
      <c r="C24" s="539">
        <f>IF(D24=2,1,0)</f>
        <v>0</v>
      </c>
      <c r="D24" s="542">
        <f t="shared" ref="D24" si="38">SUM(E24:E26)</f>
        <v>0</v>
      </c>
      <c r="E24" s="189">
        <f t="shared" si="27"/>
        <v>0</v>
      </c>
      <c r="F24" s="432"/>
      <c r="G24" s="191" t="s">
        <v>29</v>
      </c>
      <c r="H24" s="430"/>
      <c r="I24" s="189">
        <f t="shared" si="28"/>
        <v>0</v>
      </c>
      <c r="J24" s="545">
        <f t="shared" ref="J24" si="39">SUM(I24:I26)</f>
        <v>0</v>
      </c>
      <c r="K24" s="539">
        <f>IF(J24=2,1,0)</f>
        <v>0</v>
      </c>
      <c r="L24" s="256" t="s">
        <v>301</v>
      </c>
      <c r="N24" s="555"/>
      <c r="O24" s="253" t="s">
        <v>267</v>
      </c>
      <c r="P24" s="539">
        <f>IF(Q24=2,1,0)</f>
        <v>1</v>
      </c>
      <c r="Q24" s="542">
        <f t="shared" ref="Q24" si="40">SUM(R24:R26)</f>
        <v>2</v>
      </c>
      <c r="R24" s="189">
        <f t="shared" si="31"/>
        <v>0</v>
      </c>
      <c r="S24" s="432">
        <v>17</v>
      </c>
      <c r="T24" s="191" t="s">
        <v>29</v>
      </c>
      <c r="U24" s="430">
        <v>21</v>
      </c>
      <c r="V24" s="189">
        <f t="shared" si="32"/>
        <v>1</v>
      </c>
      <c r="W24" s="545">
        <f t="shared" ref="W24" si="41">SUM(V24:V26)</f>
        <v>1</v>
      </c>
      <c r="X24" s="539">
        <f>IF(W24=2,1,0)</f>
        <v>0</v>
      </c>
      <c r="Y24" s="256" t="s">
        <v>461</v>
      </c>
      <c r="AA24" s="555"/>
      <c r="AB24" s="253" t="s">
        <v>433</v>
      </c>
      <c r="AC24" s="539">
        <f>IF(AD24=2,1,0)</f>
        <v>0</v>
      </c>
      <c r="AD24" s="542">
        <f t="shared" ref="AD24" si="42">SUM(AE24:AE26)</f>
        <v>0</v>
      </c>
      <c r="AE24" s="189">
        <f t="shared" si="35"/>
        <v>0</v>
      </c>
      <c r="AF24" s="432"/>
      <c r="AG24" s="191" t="s">
        <v>29</v>
      </c>
      <c r="AH24" s="430"/>
      <c r="AI24" s="189">
        <f t="shared" si="36"/>
        <v>0</v>
      </c>
      <c r="AJ24" s="545">
        <f t="shared" ref="AJ24" si="43">SUM(AI24:AI26)</f>
        <v>0</v>
      </c>
      <c r="AK24" s="539">
        <f>IF(AJ24=2,1,0)</f>
        <v>0</v>
      </c>
      <c r="AL24" s="256" t="s">
        <v>449</v>
      </c>
    </row>
    <row r="25" spans="1:38" ht="9" customHeight="1" x14ac:dyDescent="0.15">
      <c r="A25" s="555"/>
      <c r="B25" s="254" t="s">
        <v>307</v>
      </c>
      <c r="C25" s="540"/>
      <c r="D25" s="543"/>
      <c r="E25" s="424">
        <f t="shared" si="27"/>
        <v>0</v>
      </c>
      <c r="F25" s="433"/>
      <c r="G25" s="425" t="s">
        <v>29</v>
      </c>
      <c r="H25" s="431"/>
      <c r="I25" s="424">
        <f t="shared" si="28"/>
        <v>0</v>
      </c>
      <c r="J25" s="546"/>
      <c r="K25" s="540"/>
      <c r="L25" s="257" t="s">
        <v>302</v>
      </c>
      <c r="N25" s="555"/>
      <c r="O25" s="254" t="s">
        <v>466</v>
      </c>
      <c r="P25" s="540"/>
      <c r="Q25" s="543"/>
      <c r="R25" s="424">
        <f t="shared" si="31"/>
        <v>1</v>
      </c>
      <c r="S25" s="433">
        <v>24</v>
      </c>
      <c r="T25" s="425" t="s">
        <v>29</v>
      </c>
      <c r="U25" s="431">
        <v>22</v>
      </c>
      <c r="V25" s="424">
        <f t="shared" si="32"/>
        <v>0</v>
      </c>
      <c r="W25" s="546"/>
      <c r="X25" s="540"/>
      <c r="Y25" s="257" t="s">
        <v>462</v>
      </c>
      <c r="AA25" s="555"/>
      <c r="AB25" s="254" t="s">
        <v>434</v>
      </c>
      <c r="AC25" s="540"/>
      <c r="AD25" s="543"/>
      <c r="AE25" s="424">
        <f t="shared" si="35"/>
        <v>0</v>
      </c>
      <c r="AF25" s="433"/>
      <c r="AG25" s="425" t="s">
        <v>29</v>
      </c>
      <c r="AH25" s="431"/>
      <c r="AI25" s="424">
        <f t="shared" si="36"/>
        <v>0</v>
      </c>
      <c r="AJ25" s="546"/>
      <c r="AK25" s="540"/>
      <c r="AL25" s="257" t="s">
        <v>450</v>
      </c>
    </row>
    <row r="26" spans="1:38" ht="9" customHeight="1" x14ac:dyDescent="0.15">
      <c r="A26" s="556"/>
      <c r="B26" s="255"/>
      <c r="C26" s="541"/>
      <c r="D26" s="544"/>
      <c r="E26" s="436">
        <f t="shared" si="27"/>
        <v>0</v>
      </c>
      <c r="F26" s="434"/>
      <c r="G26" s="435" t="s">
        <v>29</v>
      </c>
      <c r="H26" s="200"/>
      <c r="I26" s="436">
        <f t="shared" si="28"/>
        <v>0</v>
      </c>
      <c r="J26" s="547"/>
      <c r="K26" s="541"/>
      <c r="L26" s="258"/>
      <c r="N26" s="556"/>
      <c r="O26" s="255"/>
      <c r="P26" s="541"/>
      <c r="Q26" s="544"/>
      <c r="R26" s="436">
        <f t="shared" si="31"/>
        <v>1</v>
      </c>
      <c r="S26" s="434">
        <v>21</v>
      </c>
      <c r="T26" s="435" t="s">
        <v>29</v>
      </c>
      <c r="U26" s="200">
        <v>17</v>
      </c>
      <c r="V26" s="436">
        <f t="shared" si="32"/>
        <v>0</v>
      </c>
      <c r="W26" s="547"/>
      <c r="X26" s="541"/>
      <c r="Y26" s="258"/>
      <c r="AA26" s="556"/>
      <c r="AB26" s="255"/>
      <c r="AC26" s="541"/>
      <c r="AD26" s="544"/>
      <c r="AE26" s="436">
        <f t="shared" si="35"/>
        <v>0</v>
      </c>
      <c r="AF26" s="434"/>
      <c r="AG26" s="435" t="s">
        <v>29</v>
      </c>
      <c r="AH26" s="200"/>
      <c r="AI26" s="436">
        <f t="shared" si="36"/>
        <v>0</v>
      </c>
      <c r="AJ26" s="547"/>
      <c r="AK26" s="541"/>
      <c r="AL26" s="258"/>
    </row>
    <row r="27" spans="1:38" ht="12" customHeight="1" x14ac:dyDescent="0.15">
      <c r="A27" s="554">
        <v>3</v>
      </c>
      <c r="B27" s="228" t="str">
        <f>トーナメント表!R18</f>
        <v>富津中</v>
      </c>
      <c r="C27" s="229"/>
      <c r="D27" s="552">
        <f>SUM(C29:C37)</f>
        <v>0</v>
      </c>
      <c r="E27" s="548"/>
      <c r="F27" s="548"/>
      <c r="G27" s="548" t="s">
        <v>71</v>
      </c>
      <c r="H27" s="548">
        <f>SUM(K29:K37)</f>
        <v>2</v>
      </c>
      <c r="I27" s="548"/>
      <c r="J27" s="549"/>
      <c r="K27" s="230"/>
      <c r="L27" s="231" t="str">
        <f>トーナメント表!R20</f>
        <v>大網中</v>
      </c>
      <c r="N27" s="554">
        <v>6</v>
      </c>
      <c r="O27" s="228" t="str">
        <f>トーナメント表!B14</f>
        <v>西武台千葉中</v>
      </c>
      <c r="P27" s="229"/>
      <c r="Q27" s="552">
        <f>SUM(P29:P37)</f>
        <v>2</v>
      </c>
      <c r="R27" s="548"/>
      <c r="S27" s="548"/>
      <c r="T27" s="548" t="s">
        <v>71</v>
      </c>
      <c r="U27" s="548">
        <f>SUM(X29:X37)</f>
        <v>0</v>
      </c>
      <c r="V27" s="548"/>
      <c r="W27" s="549"/>
      <c r="X27" s="230"/>
      <c r="Y27" s="231" t="str">
        <f>トーナメント表!B16</f>
        <v>こてはし台中</v>
      </c>
      <c r="AA27" s="554">
        <v>14</v>
      </c>
      <c r="AB27" s="228" t="str">
        <f>IF(Q49=2,O49,Y49)</f>
        <v>昭和学院中</v>
      </c>
      <c r="AC27" s="236"/>
      <c r="AD27" s="552">
        <f>SUM(AC29:AC37)</f>
        <v>2</v>
      </c>
      <c r="AE27" s="548"/>
      <c r="AF27" s="548"/>
      <c r="AG27" s="548" t="s">
        <v>71</v>
      </c>
      <c r="AH27" s="548">
        <f>SUM(AK29:AK37)</f>
        <v>0</v>
      </c>
      <c r="AI27" s="548"/>
      <c r="AJ27" s="549"/>
      <c r="AK27" s="237"/>
      <c r="AL27" s="231" t="str">
        <f>IF(Q60=2,O60,Y60)</f>
        <v>四街道北中</v>
      </c>
    </row>
    <row r="28" spans="1:38" ht="9.75" customHeight="1" x14ac:dyDescent="0.15">
      <c r="A28" s="555"/>
      <c r="B28" s="232" t="str">
        <f>VLOOKUP(B27,Ｔ!$D$3:$E$100,2,FALSE)</f>
        <v>（君津）</v>
      </c>
      <c r="C28" s="233"/>
      <c r="D28" s="553"/>
      <c r="E28" s="550"/>
      <c r="F28" s="550"/>
      <c r="G28" s="550"/>
      <c r="H28" s="550"/>
      <c r="I28" s="550"/>
      <c r="J28" s="551"/>
      <c r="K28" s="234"/>
      <c r="L28" s="235" t="str">
        <f>VLOOKUP(L27,Ｔ!$D$3:$E$100,2,FALSE)</f>
        <v>（山武）</v>
      </c>
      <c r="N28" s="555"/>
      <c r="O28" s="232" t="str">
        <f>VLOOKUP(O27,Ｔ!$D$3:$E$100,2,FALSE)</f>
        <v>（葛北）</v>
      </c>
      <c r="P28" s="233"/>
      <c r="Q28" s="553"/>
      <c r="R28" s="550"/>
      <c r="S28" s="550"/>
      <c r="T28" s="550"/>
      <c r="U28" s="550"/>
      <c r="V28" s="550"/>
      <c r="W28" s="551"/>
      <c r="X28" s="234"/>
      <c r="Y28" s="235" t="str">
        <f>VLOOKUP(Y27,Ｔ!$D$3:$E$100,2,FALSE)</f>
        <v>（千葉）</v>
      </c>
      <c r="AA28" s="555"/>
      <c r="AB28" s="232" t="str">
        <f>VLOOKUP(AB27,Ｔ!$D$3:$E$100,2,FALSE)</f>
        <v>（市川浦安）</v>
      </c>
      <c r="AC28" s="238"/>
      <c r="AD28" s="553"/>
      <c r="AE28" s="550"/>
      <c r="AF28" s="550"/>
      <c r="AG28" s="550"/>
      <c r="AH28" s="550"/>
      <c r="AI28" s="550"/>
      <c r="AJ28" s="551"/>
      <c r="AK28" s="239"/>
      <c r="AL28" s="235" t="str">
        <f>VLOOKUP(AL27,Ｔ!$D$3:$E$100,2,FALSE)</f>
        <v>（印旛）</v>
      </c>
    </row>
    <row r="29" spans="1:38" ht="9" customHeight="1" x14ac:dyDescent="0.15">
      <c r="A29" s="555"/>
      <c r="B29" s="253" t="s">
        <v>313</v>
      </c>
      <c r="C29" s="539">
        <f>IF(D29=2,1,0)</f>
        <v>0</v>
      </c>
      <c r="D29" s="542">
        <f t="shared" ref="D29" si="44">SUM(E29:E31)</f>
        <v>0</v>
      </c>
      <c r="E29" s="189">
        <f>IF(F29&gt;H29,1,0)</f>
        <v>0</v>
      </c>
      <c r="F29" s="432">
        <v>8</v>
      </c>
      <c r="G29" s="191" t="s">
        <v>29</v>
      </c>
      <c r="H29" s="430">
        <v>21</v>
      </c>
      <c r="I29" s="189">
        <f>IF(H29&gt;F29,1,0)</f>
        <v>1</v>
      </c>
      <c r="J29" s="545">
        <f t="shared" ref="J29" si="45">SUM(I29:I31)</f>
        <v>2</v>
      </c>
      <c r="K29" s="539">
        <f>IF(J29=2,1,0)</f>
        <v>1</v>
      </c>
      <c r="L29" s="256" t="s">
        <v>308</v>
      </c>
      <c r="N29" s="555"/>
      <c r="O29" s="253" t="s">
        <v>433</v>
      </c>
      <c r="P29" s="539">
        <f>IF(Q29=2,1,0)</f>
        <v>1</v>
      </c>
      <c r="Q29" s="542">
        <f t="shared" ref="Q29" si="46">SUM(R29:R31)</f>
        <v>2</v>
      </c>
      <c r="R29" s="189">
        <f>IF(S29&gt;U29,1,0)</f>
        <v>1</v>
      </c>
      <c r="S29" s="432">
        <v>21</v>
      </c>
      <c r="T29" s="191" t="s">
        <v>29</v>
      </c>
      <c r="U29" s="430">
        <v>8</v>
      </c>
      <c r="V29" s="189">
        <f>IF(U29&gt;S29,1,0)</f>
        <v>0</v>
      </c>
      <c r="W29" s="545">
        <f t="shared" ref="W29" si="47">SUM(V29:V31)</f>
        <v>0</v>
      </c>
      <c r="X29" s="539">
        <f>IF(W29=2,1,0)</f>
        <v>0</v>
      </c>
      <c r="Y29" s="256" t="s">
        <v>428</v>
      </c>
      <c r="AA29" s="555"/>
      <c r="AB29" s="253" t="s">
        <v>298</v>
      </c>
      <c r="AC29" s="539">
        <f>IF(AD29=2,1,0)</f>
        <v>1</v>
      </c>
      <c r="AD29" s="542">
        <f t="shared" ref="AD29" si="48">SUM(AE29:AE31)</f>
        <v>2</v>
      </c>
      <c r="AE29" s="189">
        <f>IF(AF29&gt;AH29,1,0)</f>
        <v>1</v>
      </c>
      <c r="AF29" s="432">
        <v>21</v>
      </c>
      <c r="AG29" s="191" t="s">
        <v>29</v>
      </c>
      <c r="AH29" s="430">
        <v>14</v>
      </c>
      <c r="AI29" s="189">
        <f>IF(AH29&gt;AF29,1,0)</f>
        <v>0</v>
      </c>
      <c r="AJ29" s="545">
        <f t="shared" ref="AJ29" si="49">SUM(AI29:AI31)</f>
        <v>0</v>
      </c>
      <c r="AK29" s="539">
        <f>IF(AJ29=2,1,0)</f>
        <v>0</v>
      </c>
      <c r="AL29" s="256" t="s">
        <v>438</v>
      </c>
    </row>
    <row r="30" spans="1:38" ht="9" customHeight="1" x14ac:dyDescent="0.15">
      <c r="A30" s="555"/>
      <c r="B30" s="254" t="s">
        <v>314</v>
      </c>
      <c r="C30" s="540"/>
      <c r="D30" s="543"/>
      <c r="E30" s="424">
        <f>IF(F30&gt;H30,1,0)</f>
        <v>0</v>
      </c>
      <c r="F30" s="433">
        <v>13</v>
      </c>
      <c r="G30" s="425" t="s">
        <v>29</v>
      </c>
      <c r="H30" s="431">
        <v>21</v>
      </c>
      <c r="I30" s="424">
        <f>IF(H30&gt;F30,1,0)</f>
        <v>1</v>
      </c>
      <c r="J30" s="546"/>
      <c r="K30" s="540"/>
      <c r="L30" s="257" t="s">
        <v>309</v>
      </c>
      <c r="N30" s="555"/>
      <c r="O30" s="254" t="s">
        <v>434</v>
      </c>
      <c r="P30" s="540"/>
      <c r="Q30" s="543"/>
      <c r="R30" s="424">
        <f>IF(S30&gt;U30,1,0)</f>
        <v>1</v>
      </c>
      <c r="S30" s="433">
        <v>21</v>
      </c>
      <c r="T30" s="425" t="s">
        <v>29</v>
      </c>
      <c r="U30" s="431">
        <v>11</v>
      </c>
      <c r="V30" s="424">
        <f>IF(U30&gt;S30,1,0)</f>
        <v>0</v>
      </c>
      <c r="W30" s="546"/>
      <c r="X30" s="540"/>
      <c r="Y30" s="257" t="s">
        <v>429</v>
      </c>
      <c r="AA30" s="555"/>
      <c r="AB30" s="254" t="s">
        <v>299</v>
      </c>
      <c r="AC30" s="540"/>
      <c r="AD30" s="543"/>
      <c r="AE30" s="424">
        <f>IF(AF30&gt;AH30,1,0)</f>
        <v>1</v>
      </c>
      <c r="AF30" s="433">
        <v>21</v>
      </c>
      <c r="AG30" s="425" t="s">
        <v>29</v>
      </c>
      <c r="AH30" s="431">
        <v>10</v>
      </c>
      <c r="AI30" s="424">
        <f>IF(AH30&gt;AF30,1,0)</f>
        <v>0</v>
      </c>
      <c r="AJ30" s="546"/>
      <c r="AK30" s="540"/>
      <c r="AL30" s="257" t="s">
        <v>439</v>
      </c>
    </row>
    <row r="31" spans="1:38" ht="9" customHeight="1" x14ac:dyDescent="0.15">
      <c r="A31" s="555"/>
      <c r="B31" s="255"/>
      <c r="C31" s="541"/>
      <c r="D31" s="544"/>
      <c r="E31" s="436">
        <f>IF(F31&gt;H31,1,0)</f>
        <v>0</v>
      </c>
      <c r="F31" s="434"/>
      <c r="G31" s="435" t="s">
        <v>29</v>
      </c>
      <c r="H31" s="200"/>
      <c r="I31" s="436">
        <f>IF(H31&gt;F31,1,0)</f>
        <v>0</v>
      </c>
      <c r="J31" s="547"/>
      <c r="K31" s="541"/>
      <c r="L31" s="258"/>
      <c r="N31" s="555"/>
      <c r="O31" s="255"/>
      <c r="P31" s="541"/>
      <c r="Q31" s="544"/>
      <c r="R31" s="436">
        <f>IF(S31&gt;U31,1,0)</f>
        <v>0</v>
      </c>
      <c r="S31" s="434"/>
      <c r="T31" s="435" t="s">
        <v>29</v>
      </c>
      <c r="U31" s="200"/>
      <c r="V31" s="436">
        <f>IF(U31&gt;S31,1,0)</f>
        <v>0</v>
      </c>
      <c r="W31" s="547"/>
      <c r="X31" s="541"/>
      <c r="Y31" s="258"/>
      <c r="AA31" s="555"/>
      <c r="AB31" s="255"/>
      <c r="AC31" s="541"/>
      <c r="AD31" s="544"/>
      <c r="AE31" s="436">
        <f>IF(AF31&gt;AH31,1,0)</f>
        <v>0</v>
      </c>
      <c r="AF31" s="434"/>
      <c r="AG31" s="435" t="s">
        <v>29</v>
      </c>
      <c r="AH31" s="200"/>
      <c r="AI31" s="436">
        <f>IF(AH31&gt;AF31,1,0)</f>
        <v>0</v>
      </c>
      <c r="AJ31" s="547"/>
      <c r="AK31" s="541"/>
      <c r="AL31" s="258"/>
    </row>
    <row r="32" spans="1:38" ht="9" customHeight="1" x14ac:dyDescent="0.15">
      <c r="A32" s="555"/>
      <c r="B32" s="253"/>
      <c r="C32" s="539">
        <f>IF(D32=2,1,0)</f>
        <v>0</v>
      </c>
      <c r="D32" s="542">
        <f t="shared" ref="D32" si="50">SUM(E32:E34)</f>
        <v>0</v>
      </c>
      <c r="E32" s="189">
        <f t="shared" ref="E32:E37" si="51">IF(F32&gt;H32,1,0)</f>
        <v>0</v>
      </c>
      <c r="F32" s="432">
        <v>8</v>
      </c>
      <c r="G32" s="191" t="s">
        <v>29</v>
      </c>
      <c r="H32" s="430">
        <v>21</v>
      </c>
      <c r="I32" s="189">
        <f t="shared" ref="I32:I37" si="52">IF(H32&gt;F32,1,0)</f>
        <v>1</v>
      </c>
      <c r="J32" s="545">
        <f t="shared" ref="J32" si="53">SUM(I32:I34)</f>
        <v>2</v>
      </c>
      <c r="K32" s="539">
        <f>IF(J32=2,1,0)</f>
        <v>1</v>
      </c>
      <c r="L32" s="256"/>
      <c r="N32" s="555"/>
      <c r="O32" s="253"/>
      <c r="P32" s="539">
        <f>IF(Q32=2,1,0)</f>
        <v>1</v>
      </c>
      <c r="Q32" s="542">
        <f t="shared" ref="Q32" si="54">SUM(R32:R34)</f>
        <v>2</v>
      </c>
      <c r="R32" s="189">
        <f t="shared" ref="R32:R37" si="55">IF(S32&gt;U32,1,0)</f>
        <v>1</v>
      </c>
      <c r="S32" s="432">
        <v>21</v>
      </c>
      <c r="T32" s="191" t="s">
        <v>29</v>
      </c>
      <c r="U32" s="430">
        <v>8</v>
      </c>
      <c r="V32" s="189">
        <f t="shared" ref="V32:V37" si="56">IF(U32&gt;S32,1,0)</f>
        <v>0</v>
      </c>
      <c r="W32" s="545">
        <f t="shared" ref="W32" si="57">SUM(V32:V34)</f>
        <v>0</v>
      </c>
      <c r="X32" s="539">
        <f>IF(W32=2,1,0)</f>
        <v>0</v>
      </c>
      <c r="Y32" s="256"/>
      <c r="AA32" s="555"/>
      <c r="AB32" s="253"/>
      <c r="AC32" s="539">
        <f>IF(AD32=2,1,0)</f>
        <v>1</v>
      </c>
      <c r="AD32" s="542">
        <f t="shared" ref="AD32" si="58">SUM(AE32:AE34)</f>
        <v>2</v>
      </c>
      <c r="AE32" s="189">
        <f t="shared" ref="AE32:AE37" si="59">IF(AF32&gt;AH32,1,0)</f>
        <v>1</v>
      </c>
      <c r="AF32" s="432">
        <v>21</v>
      </c>
      <c r="AG32" s="191" t="s">
        <v>29</v>
      </c>
      <c r="AH32" s="430">
        <v>5</v>
      </c>
      <c r="AI32" s="189">
        <f t="shared" ref="AI32:AI37" si="60">IF(AH32&gt;AF32,1,0)</f>
        <v>0</v>
      </c>
      <c r="AJ32" s="545">
        <f t="shared" ref="AJ32" si="61">SUM(AI32:AI34)</f>
        <v>0</v>
      </c>
      <c r="AK32" s="539">
        <f>IF(AJ32=2,1,0)</f>
        <v>0</v>
      </c>
      <c r="AL32" s="256"/>
    </row>
    <row r="33" spans="1:38" ht="9" customHeight="1" x14ac:dyDescent="0.15">
      <c r="A33" s="555"/>
      <c r="B33" s="254" t="s">
        <v>315</v>
      </c>
      <c r="C33" s="540"/>
      <c r="D33" s="543"/>
      <c r="E33" s="424">
        <f t="shared" si="51"/>
        <v>0</v>
      </c>
      <c r="F33" s="433">
        <v>11</v>
      </c>
      <c r="G33" s="425" t="s">
        <v>29</v>
      </c>
      <c r="H33" s="431">
        <v>21</v>
      </c>
      <c r="I33" s="424">
        <f t="shared" si="52"/>
        <v>1</v>
      </c>
      <c r="J33" s="546"/>
      <c r="K33" s="540"/>
      <c r="L33" s="257" t="s">
        <v>310</v>
      </c>
      <c r="N33" s="555"/>
      <c r="O33" s="254" t="s">
        <v>435</v>
      </c>
      <c r="P33" s="540"/>
      <c r="Q33" s="543"/>
      <c r="R33" s="424">
        <f t="shared" si="55"/>
        <v>1</v>
      </c>
      <c r="S33" s="433">
        <v>21</v>
      </c>
      <c r="T33" s="425" t="s">
        <v>29</v>
      </c>
      <c r="U33" s="431">
        <v>10</v>
      </c>
      <c r="V33" s="424">
        <f t="shared" si="56"/>
        <v>0</v>
      </c>
      <c r="W33" s="546"/>
      <c r="X33" s="540"/>
      <c r="Y33" s="257" t="s">
        <v>430</v>
      </c>
      <c r="AA33" s="555"/>
      <c r="AB33" s="254" t="s">
        <v>300</v>
      </c>
      <c r="AC33" s="540"/>
      <c r="AD33" s="543"/>
      <c r="AE33" s="424">
        <f t="shared" si="59"/>
        <v>1</v>
      </c>
      <c r="AF33" s="433">
        <v>21</v>
      </c>
      <c r="AG33" s="425" t="s">
        <v>29</v>
      </c>
      <c r="AH33" s="431">
        <v>10</v>
      </c>
      <c r="AI33" s="424">
        <f t="shared" si="60"/>
        <v>0</v>
      </c>
      <c r="AJ33" s="546"/>
      <c r="AK33" s="540"/>
      <c r="AL33" s="257" t="s">
        <v>440</v>
      </c>
    </row>
    <row r="34" spans="1:38" ht="9" customHeight="1" x14ac:dyDescent="0.15">
      <c r="A34" s="555"/>
      <c r="B34" s="255"/>
      <c r="C34" s="541"/>
      <c r="D34" s="544"/>
      <c r="E34" s="436">
        <f t="shared" si="51"/>
        <v>0</v>
      </c>
      <c r="F34" s="434"/>
      <c r="G34" s="435" t="s">
        <v>29</v>
      </c>
      <c r="H34" s="200"/>
      <c r="I34" s="436">
        <f t="shared" si="52"/>
        <v>0</v>
      </c>
      <c r="J34" s="547"/>
      <c r="K34" s="541"/>
      <c r="L34" s="258"/>
      <c r="N34" s="555"/>
      <c r="O34" s="255"/>
      <c r="P34" s="541"/>
      <c r="Q34" s="544"/>
      <c r="R34" s="436">
        <f t="shared" si="55"/>
        <v>0</v>
      </c>
      <c r="S34" s="434"/>
      <c r="T34" s="435" t="s">
        <v>29</v>
      </c>
      <c r="U34" s="200"/>
      <c r="V34" s="436">
        <f t="shared" si="56"/>
        <v>0</v>
      </c>
      <c r="W34" s="547"/>
      <c r="X34" s="541"/>
      <c r="Y34" s="258"/>
      <c r="AA34" s="555"/>
      <c r="AB34" s="255"/>
      <c r="AC34" s="541"/>
      <c r="AD34" s="544"/>
      <c r="AE34" s="436">
        <f t="shared" si="59"/>
        <v>0</v>
      </c>
      <c r="AF34" s="434"/>
      <c r="AG34" s="435" t="s">
        <v>29</v>
      </c>
      <c r="AH34" s="200"/>
      <c r="AI34" s="436">
        <f t="shared" si="60"/>
        <v>0</v>
      </c>
      <c r="AJ34" s="547"/>
      <c r="AK34" s="541"/>
      <c r="AL34" s="258"/>
    </row>
    <row r="35" spans="1:38" ht="9" customHeight="1" x14ac:dyDescent="0.15">
      <c r="A35" s="555"/>
      <c r="B35" s="253" t="s">
        <v>316</v>
      </c>
      <c r="C35" s="539">
        <f>IF(D35=2,1,0)</f>
        <v>0</v>
      </c>
      <c r="D35" s="542">
        <f t="shared" ref="D35" si="62">SUM(E35:E37)</f>
        <v>0</v>
      </c>
      <c r="E35" s="189">
        <f t="shared" si="51"/>
        <v>0</v>
      </c>
      <c r="F35" s="432"/>
      <c r="G35" s="191" t="s">
        <v>29</v>
      </c>
      <c r="H35" s="430"/>
      <c r="I35" s="189">
        <f t="shared" si="52"/>
        <v>0</v>
      </c>
      <c r="J35" s="545">
        <f t="shared" ref="J35" si="63">SUM(I35:I37)</f>
        <v>0</v>
      </c>
      <c r="K35" s="539">
        <f>IF(J35=2,1,0)</f>
        <v>0</v>
      </c>
      <c r="L35" s="256" t="s">
        <v>311</v>
      </c>
      <c r="N35" s="555"/>
      <c r="O35" s="253" t="s">
        <v>436</v>
      </c>
      <c r="P35" s="539">
        <f>IF(Q35=2,1,0)</f>
        <v>0</v>
      </c>
      <c r="Q35" s="542">
        <f t="shared" ref="Q35" si="64">SUM(R35:R37)</f>
        <v>0</v>
      </c>
      <c r="R35" s="189">
        <f t="shared" si="55"/>
        <v>0</v>
      </c>
      <c r="S35" s="432"/>
      <c r="T35" s="191" t="s">
        <v>29</v>
      </c>
      <c r="U35" s="430"/>
      <c r="V35" s="189">
        <f t="shared" si="56"/>
        <v>0</v>
      </c>
      <c r="W35" s="545">
        <f t="shared" ref="W35" si="65">SUM(V35:V37)</f>
        <v>0</v>
      </c>
      <c r="X35" s="539">
        <f>IF(W35=2,1,0)</f>
        <v>0</v>
      </c>
      <c r="Y35" s="256" t="s">
        <v>431</v>
      </c>
      <c r="AA35" s="555"/>
      <c r="AB35" s="253" t="s">
        <v>301</v>
      </c>
      <c r="AC35" s="539">
        <f>IF(AD35=2,1,0)</f>
        <v>0</v>
      </c>
      <c r="AD35" s="542">
        <f t="shared" ref="AD35" si="66">SUM(AE35:AE37)</f>
        <v>0</v>
      </c>
      <c r="AE35" s="189">
        <f t="shared" si="59"/>
        <v>0</v>
      </c>
      <c r="AF35" s="432"/>
      <c r="AG35" s="191" t="s">
        <v>29</v>
      </c>
      <c r="AH35" s="430"/>
      <c r="AI35" s="189">
        <f t="shared" si="60"/>
        <v>0</v>
      </c>
      <c r="AJ35" s="545">
        <f t="shared" ref="AJ35" si="67">SUM(AI35:AI37)</f>
        <v>0</v>
      </c>
      <c r="AK35" s="539">
        <f>IF(AJ35=2,1,0)</f>
        <v>0</v>
      </c>
      <c r="AL35" s="256" t="s">
        <v>441</v>
      </c>
    </row>
    <row r="36" spans="1:38" ht="9" customHeight="1" x14ac:dyDescent="0.15">
      <c r="A36" s="555"/>
      <c r="B36" s="254" t="s">
        <v>317</v>
      </c>
      <c r="C36" s="540"/>
      <c r="D36" s="543"/>
      <c r="E36" s="424">
        <f t="shared" si="51"/>
        <v>0</v>
      </c>
      <c r="F36" s="433"/>
      <c r="G36" s="425" t="s">
        <v>29</v>
      </c>
      <c r="H36" s="431"/>
      <c r="I36" s="424">
        <f t="shared" si="52"/>
        <v>0</v>
      </c>
      <c r="J36" s="546"/>
      <c r="K36" s="540"/>
      <c r="L36" s="257" t="s">
        <v>312</v>
      </c>
      <c r="N36" s="555"/>
      <c r="O36" s="254" t="s">
        <v>437</v>
      </c>
      <c r="P36" s="540"/>
      <c r="Q36" s="543"/>
      <c r="R36" s="424">
        <f t="shared" si="55"/>
        <v>0</v>
      </c>
      <c r="S36" s="433"/>
      <c r="T36" s="425" t="s">
        <v>29</v>
      </c>
      <c r="U36" s="431"/>
      <c r="V36" s="424">
        <f t="shared" si="56"/>
        <v>0</v>
      </c>
      <c r="W36" s="546"/>
      <c r="X36" s="540"/>
      <c r="Y36" s="257" t="s">
        <v>432</v>
      </c>
      <c r="AA36" s="555"/>
      <c r="AB36" s="254" t="s">
        <v>302</v>
      </c>
      <c r="AC36" s="540"/>
      <c r="AD36" s="543"/>
      <c r="AE36" s="424">
        <f t="shared" si="59"/>
        <v>0</v>
      </c>
      <c r="AF36" s="433"/>
      <c r="AG36" s="425" t="s">
        <v>29</v>
      </c>
      <c r="AH36" s="431"/>
      <c r="AI36" s="424">
        <f t="shared" si="60"/>
        <v>0</v>
      </c>
      <c r="AJ36" s="546"/>
      <c r="AK36" s="540"/>
      <c r="AL36" s="257" t="s">
        <v>442</v>
      </c>
    </row>
    <row r="37" spans="1:38" ht="9" customHeight="1" x14ac:dyDescent="0.15">
      <c r="A37" s="556"/>
      <c r="B37" s="255"/>
      <c r="C37" s="541"/>
      <c r="D37" s="544"/>
      <c r="E37" s="436">
        <f t="shared" si="51"/>
        <v>0</v>
      </c>
      <c r="F37" s="434"/>
      <c r="G37" s="435" t="s">
        <v>29</v>
      </c>
      <c r="H37" s="200"/>
      <c r="I37" s="436">
        <f t="shared" si="52"/>
        <v>0</v>
      </c>
      <c r="J37" s="547"/>
      <c r="K37" s="541"/>
      <c r="L37" s="258"/>
      <c r="N37" s="556"/>
      <c r="O37" s="255"/>
      <c r="P37" s="541"/>
      <c r="Q37" s="544"/>
      <c r="R37" s="436">
        <f t="shared" si="55"/>
        <v>0</v>
      </c>
      <c r="S37" s="434"/>
      <c r="T37" s="435" t="s">
        <v>29</v>
      </c>
      <c r="U37" s="200"/>
      <c r="V37" s="436">
        <f t="shared" si="56"/>
        <v>0</v>
      </c>
      <c r="W37" s="547"/>
      <c r="X37" s="541"/>
      <c r="Y37" s="258"/>
      <c r="AA37" s="556"/>
      <c r="AB37" s="255"/>
      <c r="AC37" s="541"/>
      <c r="AD37" s="544"/>
      <c r="AE37" s="436">
        <f t="shared" si="59"/>
        <v>0</v>
      </c>
      <c r="AF37" s="434"/>
      <c r="AG37" s="435" t="s">
        <v>29</v>
      </c>
      <c r="AH37" s="200"/>
      <c r="AI37" s="436">
        <f t="shared" si="60"/>
        <v>0</v>
      </c>
      <c r="AJ37" s="547"/>
      <c r="AK37" s="541"/>
      <c r="AL37" s="258"/>
    </row>
    <row r="38" spans="1:38" ht="12" customHeight="1" x14ac:dyDescent="0.15">
      <c r="A38" s="558"/>
      <c r="B38" s="204"/>
      <c r="C38" s="201"/>
      <c r="D38" s="559"/>
      <c r="E38" s="559"/>
      <c r="F38" s="559"/>
      <c r="G38" s="559"/>
      <c r="H38" s="559"/>
      <c r="I38" s="559"/>
      <c r="J38" s="559"/>
      <c r="K38" s="47"/>
      <c r="L38" s="204"/>
      <c r="N38" s="554">
        <v>7</v>
      </c>
      <c r="O38" s="228" t="str">
        <f>トーナメント表!B20</f>
        <v>鎌ヶ谷四中</v>
      </c>
      <c r="P38" s="229"/>
      <c r="Q38" s="552">
        <f>SUM(P40:P48)</f>
        <v>0</v>
      </c>
      <c r="R38" s="548"/>
      <c r="S38" s="548"/>
      <c r="T38" s="548" t="s">
        <v>71</v>
      </c>
      <c r="U38" s="548">
        <f>SUM(X40:X48)</f>
        <v>2</v>
      </c>
      <c r="V38" s="548"/>
      <c r="W38" s="549"/>
      <c r="X38" s="230"/>
      <c r="Y38" s="231" t="str">
        <f>トーナメント表!B22</f>
        <v>辰巳台中</v>
      </c>
      <c r="AA38" s="554">
        <v>15</v>
      </c>
      <c r="AB38" s="228" t="str">
        <f>IF(Q71=2,O71,Y71)</f>
        <v>松戸四中</v>
      </c>
      <c r="AC38" s="236"/>
      <c r="AD38" s="552">
        <f>SUM(AC40:AC48)</f>
        <v>1</v>
      </c>
      <c r="AE38" s="548"/>
      <c r="AF38" s="548"/>
      <c r="AG38" s="548" t="s">
        <v>71</v>
      </c>
      <c r="AH38" s="548">
        <f>SUM(AK40:AK48)</f>
        <v>2</v>
      </c>
      <c r="AI38" s="548"/>
      <c r="AJ38" s="549"/>
      <c r="AK38" s="237"/>
      <c r="AL38" s="231" t="str">
        <f>IF(Q82=2,O82,Y82)</f>
        <v>蘇我中</v>
      </c>
    </row>
    <row r="39" spans="1:38" ht="9.75" customHeight="1" x14ac:dyDescent="0.15">
      <c r="A39" s="537"/>
      <c r="B39" s="205"/>
      <c r="C39" s="122"/>
      <c r="D39" s="538"/>
      <c r="E39" s="538"/>
      <c r="F39" s="538"/>
      <c r="G39" s="538"/>
      <c r="H39" s="538"/>
      <c r="I39" s="538"/>
      <c r="J39" s="538"/>
      <c r="K39" s="51"/>
      <c r="L39" s="205"/>
      <c r="N39" s="555"/>
      <c r="O39" s="232" t="str">
        <f>VLOOKUP(O38,Ｔ!$D$3:$E$100,2,FALSE)</f>
        <v>（葛南）</v>
      </c>
      <c r="P39" s="233"/>
      <c r="Q39" s="553"/>
      <c r="R39" s="550"/>
      <c r="S39" s="550"/>
      <c r="T39" s="550"/>
      <c r="U39" s="550"/>
      <c r="V39" s="550"/>
      <c r="W39" s="551"/>
      <c r="X39" s="234"/>
      <c r="Y39" s="235" t="str">
        <f>VLOOKUP(Y38,Ｔ!$D$3:$E$100,2,FALSE)</f>
        <v>（市原）</v>
      </c>
      <c r="AA39" s="555"/>
      <c r="AB39" s="232" t="str">
        <f>VLOOKUP(AB38,Ｔ!$D$3:$E$100,2,FALSE)</f>
        <v>（松戸）</v>
      </c>
      <c r="AC39" s="238"/>
      <c r="AD39" s="553"/>
      <c r="AE39" s="550"/>
      <c r="AF39" s="550"/>
      <c r="AG39" s="550"/>
      <c r="AH39" s="550"/>
      <c r="AI39" s="550"/>
      <c r="AJ39" s="551"/>
      <c r="AK39" s="239"/>
      <c r="AL39" s="235" t="str">
        <f>VLOOKUP(AL38,Ｔ!$D$3:$E$100,2,FALSE)</f>
        <v>（千葉）</v>
      </c>
    </row>
    <row r="40" spans="1:38" ht="9" customHeight="1" x14ac:dyDescent="0.15">
      <c r="A40" s="537"/>
      <c r="B40" s="208"/>
      <c r="C40" s="536"/>
      <c r="D40" s="535"/>
      <c r="E40" s="193"/>
      <c r="F40" s="195"/>
      <c r="G40" s="195"/>
      <c r="H40" s="195"/>
      <c r="I40" s="193"/>
      <c r="J40" s="535"/>
      <c r="K40" s="536"/>
      <c r="L40" s="208"/>
      <c r="N40" s="555"/>
      <c r="O40" s="253" t="s">
        <v>453</v>
      </c>
      <c r="P40" s="539">
        <f>IF(Q40=2,1,0)</f>
        <v>0</v>
      </c>
      <c r="Q40" s="542">
        <f t="shared" ref="Q40" si="68">SUM(R40:R42)</f>
        <v>0</v>
      </c>
      <c r="R40" s="189">
        <f>IF(S40&gt;U40,1,0)</f>
        <v>0</v>
      </c>
      <c r="S40" s="432">
        <v>16</v>
      </c>
      <c r="T40" s="191" t="s">
        <v>29</v>
      </c>
      <c r="U40" s="430">
        <v>21</v>
      </c>
      <c r="V40" s="189">
        <f>IF(U40&gt;S40,1,0)</f>
        <v>1</v>
      </c>
      <c r="W40" s="545">
        <f t="shared" ref="W40" si="69">SUM(V40:V42)</f>
        <v>2</v>
      </c>
      <c r="X40" s="539">
        <f>IF(W40=2,1,0)</f>
        <v>1</v>
      </c>
      <c r="Y40" s="256" t="s">
        <v>448</v>
      </c>
      <c r="AA40" s="555"/>
      <c r="AB40" s="253" t="s">
        <v>421</v>
      </c>
      <c r="AC40" s="539">
        <f>IF(AD40=2,1,0)</f>
        <v>0</v>
      </c>
      <c r="AD40" s="542">
        <f t="shared" ref="AD40" si="70">SUM(AE40:AE42)</f>
        <v>0</v>
      </c>
      <c r="AE40" s="189">
        <f>IF(AF40&gt;AH40,1,0)</f>
        <v>0</v>
      </c>
      <c r="AF40" s="432">
        <v>8</v>
      </c>
      <c r="AG40" s="191" t="s">
        <v>29</v>
      </c>
      <c r="AH40" s="430">
        <v>21</v>
      </c>
      <c r="AI40" s="189">
        <f>IF(AH40&gt;AF40,1,0)</f>
        <v>1</v>
      </c>
      <c r="AJ40" s="545">
        <f t="shared" ref="AJ40" si="71">SUM(AI40:AI42)</f>
        <v>2</v>
      </c>
      <c r="AK40" s="539">
        <f>IF(AJ40=2,1,0)</f>
        <v>1</v>
      </c>
      <c r="AL40" s="256" t="s">
        <v>490</v>
      </c>
    </row>
    <row r="41" spans="1:38" ht="9" customHeight="1" x14ac:dyDescent="0.15">
      <c r="A41" s="537"/>
      <c r="B41" s="208"/>
      <c r="C41" s="536"/>
      <c r="D41" s="535"/>
      <c r="E41" s="193"/>
      <c r="F41" s="195"/>
      <c r="G41" s="195"/>
      <c r="H41" s="195"/>
      <c r="I41" s="193"/>
      <c r="J41" s="535"/>
      <c r="K41" s="536"/>
      <c r="L41" s="208"/>
      <c r="N41" s="555"/>
      <c r="O41" s="254" t="s">
        <v>454</v>
      </c>
      <c r="P41" s="540"/>
      <c r="Q41" s="543"/>
      <c r="R41" s="424">
        <f>IF(S41&gt;U41,1,0)</f>
        <v>0</v>
      </c>
      <c r="S41" s="433">
        <v>17</v>
      </c>
      <c r="T41" s="425" t="s">
        <v>29</v>
      </c>
      <c r="U41" s="431">
        <v>21</v>
      </c>
      <c r="V41" s="424">
        <f>IF(U41&gt;S41,1,0)</f>
        <v>1</v>
      </c>
      <c r="W41" s="546"/>
      <c r="X41" s="540"/>
      <c r="Y41" s="257" t="s">
        <v>449</v>
      </c>
      <c r="AA41" s="555"/>
      <c r="AB41" s="254" t="s">
        <v>422</v>
      </c>
      <c r="AC41" s="540"/>
      <c r="AD41" s="543"/>
      <c r="AE41" s="424">
        <f>IF(AF41&gt;AH41,1,0)</f>
        <v>0</v>
      </c>
      <c r="AF41" s="433">
        <v>20</v>
      </c>
      <c r="AG41" s="425" t="s">
        <v>29</v>
      </c>
      <c r="AH41" s="431">
        <v>22</v>
      </c>
      <c r="AI41" s="424">
        <f>IF(AH41&gt;AF41,1,0)</f>
        <v>1</v>
      </c>
      <c r="AJ41" s="546"/>
      <c r="AK41" s="540"/>
      <c r="AL41" s="257" t="s">
        <v>488</v>
      </c>
    </row>
    <row r="42" spans="1:38" ht="9" customHeight="1" x14ac:dyDescent="0.15">
      <c r="A42" s="537"/>
      <c r="B42" s="208"/>
      <c r="C42" s="536"/>
      <c r="D42" s="535"/>
      <c r="E42" s="193"/>
      <c r="F42" s="195"/>
      <c r="G42" s="195"/>
      <c r="H42" s="195"/>
      <c r="I42" s="193"/>
      <c r="J42" s="535"/>
      <c r="K42" s="536"/>
      <c r="L42" s="208"/>
      <c r="N42" s="555"/>
      <c r="O42" s="255"/>
      <c r="P42" s="541"/>
      <c r="Q42" s="544"/>
      <c r="R42" s="436">
        <f>IF(S42&gt;U42,1,0)</f>
        <v>0</v>
      </c>
      <c r="S42" s="434"/>
      <c r="T42" s="435" t="s">
        <v>29</v>
      </c>
      <c r="U42" s="200"/>
      <c r="V42" s="436">
        <f>IF(U42&gt;S42,1,0)</f>
        <v>0</v>
      </c>
      <c r="W42" s="547"/>
      <c r="X42" s="541"/>
      <c r="Y42" s="258"/>
      <c r="AA42" s="555"/>
      <c r="AB42" s="255"/>
      <c r="AC42" s="541"/>
      <c r="AD42" s="544"/>
      <c r="AE42" s="436">
        <f>IF(AF42&gt;AH42,1,0)</f>
        <v>0</v>
      </c>
      <c r="AF42" s="434"/>
      <c r="AG42" s="435" t="s">
        <v>29</v>
      </c>
      <c r="AH42" s="200"/>
      <c r="AI42" s="436">
        <f>IF(AH42&gt;AF42,1,0)</f>
        <v>0</v>
      </c>
      <c r="AJ42" s="547"/>
      <c r="AK42" s="541"/>
      <c r="AL42" s="258"/>
    </row>
    <row r="43" spans="1:38" ht="9" customHeight="1" x14ac:dyDescent="0.15">
      <c r="A43" s="537"/>
      <c r="B43" s="208"/>
      <c r="C43" s="536"/>
      <c r="D43" s="535"/>
      <c r="E43" s="193"/>
      <c r="F43" s="195"/>
      <c r="G43" s="195"/>
      <c r="H43" s="195"/>
      <c r="I43" s="193"/>
      <c r="J43" s="535"/>
      <c r="K43" s="536"/>
      <c r="L43" s="208"/>
      <c r="N43" s="555"/>
      <c r="O43" s="253"/>
      <c r="P43" s="539">
        <f>IF(Q43=2,1,0)</f>
        <v>0</v>
      </c>
      <c r="Q43" s="542">
        <f t="shared" ref="Q43" si="72">SUM(R43:R45)</f>
        <v>0</v>
      </c>
      <c r="R43" s="189">
        <f t="shared" ref="R43:R48" si="73">IF(S43&gt;U43,1,0)</f>
        <v>0</v>
      </c>
      <c r="S43" s="432">
        <v>8</v>
      </c>
      <c r="T43" s="191" t="s">
        <v>29</v>
      </c>
      <c r="U43" s="430">
        <v>21</v>
      </c>
      <c r="V43" s="189">
        <f t="shared" ref="V43:V48" si="74">IF(U43&gt;S43,1,0)</f>
        <v>1</v>
      </c>
      <c r="W43" s="545">
        <f t="shared" ref="W43" si="75">SUM(V43:V45)</f>
        <v>2</v>
      </c>
      <c r="X43" s="539">
        <f>IF(W43=2,1,0)</f>
        <v>1</v>
      </c>
      <c r="Y43" s="256"/>
      <c r="AA43" s="555"/>
      <c r="AB43" s="253"/>
      <c r="AC43" s="539">
        <f>IF(AD43=2,1,0)</f>
        <v>1</v>
      </c>
      <c r="AD43" s="542">
        <f t="shared" ref="AD43" si="76">SUM(AE43:AE45)</f>
        <v>2</v>
      </c>
      <c r="AE43" s="189">
        <f t="shared" ref="AE43:AE48" si="77">IF(AF43&gt;AH43,1,0)</f>
        <v>1</v>
      </c>
      <c r="AF43" s="432">
        <v>21</v>
      </c>
      <c r="AG43" s="191" t="s">
        <v>29</v>
      </c>
      <c r="AH43" s="430">
        <v>6</v>
      </c>
      <c r="AI43" s="189">
        <f t="shared" ref="AI43:AI48" si="78">IF(AH43&gt;AF43,1,0)</f>
        <v>0</v>
      </c>
      <c r="AJ43" s="545">
        <f t="shared" ref="AJ43" si="79">SUM(AI43:AI45)</f>
        <v>0</v>
      </c>
      <c r="AK43" s="539">
        <f>IF(AJ43=2,1,0)</f>
        <v>0</v>
      </c>
      <c r="AL43" s="256"/>
    </row>
    <row r="44" spans="1:38" ht="9" customHeight="1" x14ac:dyDescent="0.15">
      <c r="A44" s="537"/>
      <c r="B44" s="208"/>
      <c r="C44" s="536"/>
      <c r="D44" s="535"/>
      <c r="E44" s="193"/>
      <c r="F44" s="195"/>
      <c r="G44" s="195"/>
      <c r="H44" s="195"/>
      <c r="I44" s="193"/>
      <c r="J44" s="535"/>
      <c r="K44" s="536"/>
      <c r="L44" s="208"/>
      <c r="N44" s="555"/>
      <c r="O44" s="254" t="s">
        <v>455</v>
      </c>
      <c r="P44" s="540"/>
      <c r="Q44" s="543"/>
      <c r="R44" s="424">
        <f t="shared" si="73"/>
        <v>0</v>
      </c>
      <c r="S44" s="433">
        <v>22</v>
      </c>
      <c r="T44" s="425" t="s">
        <v>29</v>
      </c>
      <c r="U44" s="431">
        <v>24</v>
      </c>
      <c r="V44" s="424">
        <f t="shared" si="74"/>
        <v>1</v>
      </c>
      <c r="W44" s="546"/>
      <c r="X44" s="540"/>
      <c r="Y44" s="257" t="s">
        <v>450</v>
      </c>
      <c r="AA44" s="555"/>
      <c r="AB44" s="254" t="s">
        <v>420</v>
      </c>
      <c r="AC44" s="540"/>
      <c r="AD44" s="543"/>
      <c r="AE44" s="424">
        <f t="shared" si="77"/>
        <v>1</v>
      </c>
      <c r="AF44" s="433">
        <v>21</v>
      </c>
      <c r="AG44" s="425" t="s">
        <v>29</v>
      </c>
      <c r="AH44" s="431">
        <v>7</v>
      </c>
      <c r="AI44" s="424">
        <f t="shared" si="78"/>
        <v>0</v>
      </c>
      <c r="AJ44" s="546"/>
      <c r="AK44" s="540"/>
      <c r="AL44" s="257" t="s">
        <v>513</v>
      </c>
    </row>
    <row r="45" spans="1:38" ht="9" customHeight="1" x14ac:dyDescent="0.15">
      <c r="A45" s="537"/>
      <c r="B45" s="208"/>
      <c r="C45" s="536"/>
      <c r="D45" s="535"/>
      <c r="E45" s="193"/>
      <c r="F45" s="195"/>
      <c r="G45" s="195"/>
      <c r="H45" s="195"/>
      <c r="I45" s="193"/>
      <c r="J45" s="535"/>
      <c r="K45" s="536"/>
      <c r="L45" s="208"/>
      <c r="N45" s="555"/>
      <c r="O45" s="255"/>
      <c r="P45" s="541"/>
      <c r="Q45" s="544"/>
      <c r="R45" s="436">
        <f t="shared" si="73"/>
        <v>0</v>
      </c>
      <c r="S45" s="434"/>
      <c r="T45" s="435" t="s">
        <v>29</v>
      </c>
      <c r="U45" s="200"/>
      <c r="V45" s="436">
        <f t="shared" si="74"/>
        <v>0</v>
      </c>
      <c r="W45" s="547"/>
      <c r="X45" s="541"/>
      <c r="Y45" s="258"/>
      <c r="AA45" s="555"/>
      <c r="AB45" s="255"/>
      <c r="AC45" s="541"/>
      <c r="AD45" s="544"/>
      <c r="AE45" s="436">
        <f t="shared" si="77"/>
        <v>0</v>
      </c>
      <c r="AF45" s="434"/>
      <c r="AG45" s="435" t="s">
        <v>29</v>
      </c>
      <c r="AH45" s="200"/>
      <c r="AI45" s="436">
        <f t="shared" si="78"/>
        <v>0</v>
      </c>
      <c r="AJ45" s="547"/>
      <c r="AK45" s="541"/>
      <c r="AL45" s="258"/>
    </row>
    <row r="46" spans="1:38" ht="9" customHeight="1" x14ac:dyDescent="0.15">
      <c r="A46" s="537"/>
      <c r="B46" s="208"/>
      <c r="C46" s="536"/>
      <c r="D46" s="535"/>
      <c r="E46" s="193"/>
      <c r="F46" s="195"/>
      <c r="G46" s="195"/>
      <c r="H46" s="195"/>
      <c r="I46" s="193"/>
      <c r="J46" s="535"/>
      <c r="K46" s="536"/>
      <c r="L46" s="208"/>
      <c r="N46" s="555"/>
      <c r="O46" s="253" t="s">
        <v>456</v>
      </c>
      <c r="P46" s="539">
        <f>IF(Q46=2,1,0)</f>
        <v>0</v>
      </c>
      <c r="Q46" s="542">
        <f t="shared" ref="Q46" si="80">SUM(R46:R48)</f>
        <v>0</v>
      </c>
      <c r="R46" s="189">
        <f t="shared" si="73"/>
        <v>0</v>
      </c>
      <c r="S46" s="432"/>
      <c r="T46" s="191" t="s">
        <v>29</v>
      </c>
      <c r="U46" s="430"/>
      <c r="V46" s="189">
        <f t="shared" si="74"/>
        <v>0</v>
      </c>
      <c r="W46" s="545">
        <f t="shared" ref="W46" si="81">SUM(V46:V48)</f>
        <v>0</v>
      </c>
      <c r="X46" s="539">
        <f>IF(W46=2,1,0)</f>
        <v>0</v>
      </c>
      <c r="Y46" s="256" t="s">
        <v>451</v>
      </c>
      <c r="AA46" s="555"/>
      <c r="AB46" s="253" t="s">
        <v>418</v>
      </c>
      <c r="AC46" s="539">
        <f>IF(AD46=2,1,0)</f>
        <v>0</v>
      </c>
      <c r="AD46" s="542">
        <f t="shared" ref="AD46" si="82">SUM(AE46:AE48)</f>
        <v>0</v>
      </c>
      <c r="AE46" s="189">
        <f t="shared" si="77"/>
        <v>0</v>
      </c>
      <c r="AF46" s="432">
        <v>7</v>
      </c>
      <c r="AG46" s="191" t="s">
        <v>29</v>
      </c>
      <c r="AH46" s="430">
        <v>21</v>
      </c>
      <c r="AI46" s="189">
        <f t="shared" si="78"/>
        <v>1</v>
      </c>
      <c r="AJ46" s="545">
        <f t="shared" ref="AJ46" si="83">SUM(AI46:AI48)</f>
        <v>2</v>
      </c>
      <c r="AK46" s="539">
        <f>IF(AJ46=2,1,0)</f>
        <v>1</v>
      </c>
      <c r="AL46" s="256" t="s">
        <v>491</v>
      </c>
    </row>
    <row r="47" spans="1:38" ht="9" customHeight="1" x14ac:dyDescent="0.15">
      <c r="A47" s="537"/>
      <c r="B47" s="208"/>
      <c r="C47" s="536"/>
      <c r="D47" s="535"/>
      <c r="E47" s="193"/>
      <c r="F47" s="195"/>
      <c r="G47" s="195"/>
      <c r="H47" s="195"/>
      <c r="I47" s="193"/>
      <c r="J47" s="535"/>
      <c r="K47" s="536"/>
      <c r="L47" s="208"/>
      <c r="N47" s="555"/>
      <c r="O47" s="254" t="s">
        <v>457</v>
      </c>
      <c r="P47" s="540"/>
      <c r="Q47" s="543"/>
      <c r="R47" s="424">
        <f t="shared" si="73"/>
        <v>0</v>
      </c>
      <c r="S47" s="433"/>
      <c r="T47" s="425" t="s">
        <v>29</v>
      </c>
      <c r="U47" s="431"/>
      <c r="V47" s="424">
        <f t="shared" si="74"/>
        <v>0</v>
      </c>
      <c r="W47" s="546"/>
      <c r="X47" s="540"/>
      <c r="Y47" s="257" t="s">
        <v>452</v>
      </c>
      <c r="AA47" s="555"/>
      <c r="AB47" s="254" t="s">
        <v>419</v>
      </c>
      <c r="AC47" s="540"/>
      <c r="AD47" s="543"/>
      <c r="AE47" s="424">
        <f t="shared" si="77"/>
        <v>0</v>
      </c>
      <c r="AF47" s="433">
        <v>7</v>
      </c>
      <c r="AG47" s="425" t="s">
        <v>29</v>
      </c>
      <c r="AH47" s="431">
        <v>21</v>
      </c>
      <c r="AI47" s="424">
        <f t="shared" si="78"/>
        <v>1</v>
      </c>
      <c r="AJ47" s="546"/>
      <c r="AK47" s="540"/>
      <c r="AL47" s="257" t="s">
        <v>492</v>
      </c>
    </row>
    <row r="48" spans="1:38" ht="9" customHeight="1" x14ac:dyDescent="0.15">
      <c r="A48" s="537"/>
      <c r="B48" s="208"/>
      <c r="C48" s="536"/>
      <c r="D48" s="535"/>
      <c r="E48" s="193"/>
      <c r="F48" s="195"/>
      <c r="G48" s="195"/>
      <c r="H48" s="195"/>
      <c r="I48" s="193"/>
      <c r="J48" s="535"/>
      <c r="K48" s="536"/>
      <c r="L48" s="208"/>
      <c r="N48" s="556"/>
      <c r="O48" s="255"/>
      <c r="P48" s="541"/>
      <c r="Q48" s="544"/>
      <c r="R48" s="436">
        <f t="shared" si="73"/>
        <v>0</v>
      </c>
      <c r="S48" s="434"/>
      <c r="T48" s="435" t="s">
        <v>29</v>
      </c>
      <c r="U48" s="200"/>
      <c r="V48" s="436">
        <f t="shared" si="74"/>
        <v>0</v>
      </c>
      <c r="W48" s="547"/>
      <c r="X48" s="541"/>
      <c r="Y48" s="258"/>
      <c r="AA48" s="556"/>
      <c r="AB48" s="255"/>
      <c r="AC48" s="541"/>
      <c r="AD48" s="544"/>
      <c r="AE48" s="436">
        <f t="shared" si="77"/>
        <v>0</v>
      </c>
      <c r="AF48" s="434"/>
      <c r="AG48" s="435" t="s">
        <v>29</v>
      </c>
      <c r="AH48" s="200"/>
      <c r="AI48" s="436">
        <f t="shared" si="78"/>
        <v>0</v>
      </c>
      <c r="AJ48" s="547"/>
      <c r="AK48" s="541"/>
      <c r="AL48" s="258"/>
    </row>
    <row r="49" spans="1:38" ht="12" customHeight="1" x14ac:dyDescent="0.15">
      <c r="A49" s="537"/>
      <c r="B49" s="209"/>
      <c r="C49" s="206"/>
      <c r="D49" s="538"/>
      <c r="E49" s="538"/>
      <c r="F49" s="538"/>
      <c r="G49" s="538"/>
      <c r="H49" s="538"/>
      <c r="I49" s="538"/>
      <c r="J49" s="538"/>
      <c r="K49" s="51"/>
      <c r="L49" s="209"/>
      <c r="N49" s="554">
        <v>8</v>
      </c>
      <c r="O49" s="228" t="str">
        <f>トーナメント表!R2</f>
        <v>金ヶ作中</v>
      </c>
      <c r="P49" s="229"/>
      <c r="Q49" s="552">
        <f>SUM(P51:P59)</f>
        <v>0</v>
      </c>
      <c r="R49" s="548"/>
      <c r="S49" s="548"/>
      <c r="T49" s="548" t="s">
        <v>71</v>
      </c>
      <c r="U49" s="548">
        <f>SUM(X51:X59)</f>
        <v>2</v>
      </c>
      <c r="V49" s="548"/>
      <c r="W49" s="549"/>
      <c r="X49" s="230"/>
      <c r="Y49" s="231" t="str">
        <f>IF(D16=2,B16,L16)</f>
        <v>昭和学院中</v>
      </c>
      <c r="AA49" s="537"/>
      <c r="AB49" s="209"/>
      <c r="AC49" s="206"/>
      <c r="AD49" s="538"/>
      <c r="AE49" s="538"/>
      <c r="AF49" s="538"/>
      <c r="AG49" s="538"/>
      <c r="AH49" s="538"/>
      <c r="AI49" s="538"/>
      <c r="AJ49" s="538"/>
      <c r="AK49" s="51"/>
      <c r="AL49" s="209"/>
    </row>
    <row r="50" spans="1:38" ht="9.75" customHeight="1" x14ac:dyDescent="0.15">
      <c r="A50" s="537"/>
      <c r="B50" s="205"/>
      <c r="C50" s="122"/>
      <c r="D50" s="538"/>
      <c r="E50" s="538"/>
      <c r="F50" s="538"/>
      <c r="G50" s="538"/>
      <c r="H50" s="538"/>
      <c r="I50" s="538"/>
      <c r="J50" s="538"/>
      <c r="K50" s="51"/>
      <c r="L50" s="205"/>
      <c r="N50" s="555"/>
      <c r="O50" s="232" t="str">
        <f>VLOOKUP(O49,Ｔ!$D$3:$E$100,2,FALSE)</f>
        <v>（松戸）</v>
      </c>
      <c r="P50" s="233"/>
      <c r="Q50" s="553"/>
      <c r="R50" s="550"/>
      <c r="S50" s="550"/>
      <c r="T50" s="550"/>
      <c r="U50" s="550"/>
      <c r="V50" s="550"/>
      <c r="W50" s="551"/>
      <c r="X50" s="234"/>
      <c r="Y50" s="235" t="str">
        <f>VLOOKUP(Y49,Ｔ!$D$3:$E$100,2,FALSE)</f>
        <v>（市川浦安）</v>
      </c>
      <c r="AA50" s="537"/>
      <c r="AB50" s="205"/>
      <c r="AC50" s="122"/>
      <c r="AD50" s="538"/>
      <c r="AE50" s="538"/>
      <c r="AF50" s="538"/>
      <c r="AG50" s="538"/>
      <c r="AH50" s="538"/>
      <c r="AI50" s="538"/>
      <c r="AJ50" s="538"/>
      <c r="AK50" s="51"/>
      <c r="AL50" s="205"/>
    </row>
    <row r="51" spans="1:38" ht="9" customHeight="1" x14ac:dyDescent="0.15">
      <c r="A51" s="537"/>
      <c r="B51" s="208"/>
      <c r="C51" s="536"/>
      <c r="D51" s="535"/>
      <c r="E51" s="193"/>
      <c r="F51" s="195"/>
      <c r="G51" s="195"/>
      <c r="H51" s="195"/>
      <c r="I51" s="193"/>
      <c r="J51" s="535"/>
      <c r="K51" s="536"/>
      <c r="L51" s="208"/>
      <c r="N51" s="555"/>
      <c r="O51" s="253" t="s">
        <v>483</v>
      </c>
      <c r="P51" s="539">
        <f>IF(Q51=2,1,0)</f>
        <v>0</v>
      </c>
      <c r="Q51" s="542">
        <f t="shared" ref="Q51" si="84">SUM(R51:R53)</f>
        <v>0</v>
      </c>
      <c r="R51" s="189">
        <f>IF(S51&gt;U51,1,0)</f>
        <v>0</v>
      </c>
      <c r="S51" s="432">
        <v>10</v>
      </c>
      <c r="T51" s="191" t="s">
        <v>29</v>
      </c>
      <c r="U51" s="430">
        <v>21</v>
      </c>
      <c r="V51" s="189">
        <f>IF(U51&gt;S51,1,0)</f>
        <v>1</v>
      </c>
      <c r="W51" s="545">
        <f t="shared" ref="W51" si="85">SUM(V51:V53)</f>
        <v>2</v>
      </c>
      <c r="X51" s="539">
        <f>IF(W51=2,1,0)</f>
        <v>1</v>
      </c>
      <c r="Y51" s="256" t="s">
        <v>298</v>
      </c>
      <c r="AA51" s="537"/>
      <c r="AB51" s="208"/>
      <c r="AC51" s="536"/>
      <c r="AD51" s="535"/>
      <c r="AE51" s="193"/>
      <c r="AF51" s="195"/>
      <c r="AG51" s="195"/>
      <c r="AH51" s="195"/>
      <c r="AI51" s="193"/>
      <c r="AJ51" s="535"/>
      <c r="AK51" s="536"/>
      <c r="AL51" s="208"/>
    </row>
    <row r="52" spans="1:38" ht="9" customHeight="1" x14ac:dyDescent="0.15">
      <c r="A52" s="537"/>
      <c r="B52" s="208"/>
      <c r="C52" s="536"/>
      <c r="D52" s="535"/>
      <c r="E52" s="193"/>
      <c r="F52" s="195"/>
      <c r="G52" s="195"/>
      <c r="H52" s="195"/>
      <c r="I52" s="193"/>
      <c r="J52" s="535"/>
      <c r="K52" s="536"/>
      <c r="L52" s="208"/>
      <c r="N52" s="555"/>
      <c r="O52" s="254" t="s">
        <v>484</v>
      </c>
      <c r="P52" s="540"/>
      <c r="Q52" s="543"/>
      <c r="R52" s="424">
        <f>IF(S52&gt;U52,1,0)</f>
        <v>0</v>
      </c>
      <c r="S52" s="433">
        <v>11</v>
      </c>
      <c r="T52" s="425" t="s">
        <v>29</v>
      </c>
      <c r="U52" s="431">
        <v>21</v>
      </c>
      <c r="V52" s="424">
        <f>IF(U52&gt;S52,1,0)</f>
        <v>1</v>
      </c>
      <c r="W52" s="546"/>
      <c r="X52" s="540"/>
      <c r="Y52" s="257" t="s">
        <v>299</v>
      </c>
      <c r="AA52" s="537"/>
      <c r="AB52" s="208"/>
      <c r="AC52" s="536"/>
      <c r="AD52" s="535"/>
      <c r="AE52" s="193"/>
      <c r="AF52" s="195"/>
      <c r="AG52" s="195"/>
      <c r="AH52" s="195"/>
      <c r="AI52" s="193"/>
      <c r="AJ52" s="535"/>
      <c r="AK52" s="536"/>
      <c r="AL52" s="208"/>
    </row>
    <row r="53" spans="1:38" ht="9" customHeight="1" x14ac:dyDescent="0.15">
      <c r="A53" s="537"/>
      <c r="B53" s="208"/>
      <c r="C53" s="536"/>
      <c r="D53" s="535"/>
      <c r="E53" s="193"/>
      <c r="F53" s="195"/>
      <c r="G53" s="195"/>
      <c r="H53" s="195"/>
      <c r="I53" s="193"/>
      <c r="J53" s="535"/>
      <c r="K53" s="536"/>
      <c r="L53" s="208"/>
      <c r="N53" s="555"/>
      <c r="O53" s="255"/>
      <c r="P53" s="541"/>
      <c r="Q53" s="544"/>
      <c r="R53" s="436">
        <f>IF(S53&gt;U53,1,0)</f>
        <v>0</v>
      </c>
      <c r="S53" s="434"/>
      <c r="T53" s="435" t="s">
        <v>29</v>
      </c>
      <c r="U53" s="200"/>
      <c r="V53" s="436">
        <f>IF(U53&gt;S53,1,0)</f>
        <v>0</v>
      </c>
      <c r="W53" s="547"/>
      <c r="X53" s="541"/>
      <c r="Y53" s="258"/>
      <c r="AA53" s="537"/>
      <c r="AB53" s="208"/>
      <c r="AC53" s="536"/>
      <c r="AD53" s="535"/>
      <c r="AE53" s="193"/>
      <c r="AF53" s="195"/>
      <c r="AG53" s="195"/>
      <c r="AH53" s="195"/>
      <c r="AI53" s="193"/>
      <c r="AJ53" s="535"/>
      <c r="AK53" s="536"/>
      <c r="AL53" s="208"/>
    </row>
    <row r="54" spans="1:38" ht="9" customHeight="1" x14ac:dyDescent="0.15">
      <c r="A54" s="537"/>
      <c r="B54" s="208"/>
      <c r="C54" s="536"/>
      <c r="D54" s="535"/>
      <c r="E54" s="193"/>
      <c r="F54" s="195"/>
      <c r="G54" s="195"/>
      <c r="H54" s="195"/>
      <c r="I54" s="193"/>
      <c r="J54" s="535"/>
      <c r="K54" s="536"/>
      <c r="L54" s="208"/>
      <c r="N54" s="555"/>
      <c r="O54" s="253"/>
      <c r="P54" s="539">
        <f>IF(Q54=2,1,0)</f>
        <v>0</v>
      </c>
      <c r="Q54" s="542">
        <f t="shared" ref="Q54" si="86">SUM(R54:R56)</f>
        <v>0</v>
      </c>
      <c r="R54" s="189">
        <f t="shared" ref="R54:R59" si="87">IF(S54&gt;U54,1,0)</f>
        <v>0</v>
      </c>
      <c r="S54" s="432">
        <v>18</v>
      </c>
      <c r="T54" s="191" t="s">
        <v>29</v>
      </c>
      <c r="U54" s="430">
        <v>21</v>
      </c>
      <c r="V54" s="189">
        <f t="shared" ref="V54:V59" si="88">IF(U54&gt;S54,1,0)</f>
        <v>1</v>
      </c>
      <c r="W54" s="545">
        <f t="shared" ref="W54" si="89">SUM(V54:V56)</f>
        <v>2</v>
      </c>
      <c r="X54" s="539">
        <f>IF(W54=2,1,0)</f>
        <v>1</v>
      </c>
      <c r="Y54" s="256"/>
      <c r="AA54" s="537"/>
      <c r="AB54" s="208"/>
      <c r="AC54" s="536"/>
      <c r="AD54" s="535"/>
      <c r="AE54" s="193"/>
      <c r="AF54" s="195"/>
      <c r="AG54" s="195"/>
      <c r="AH54" s="195"/>
      <c r="AI54" s="193"/>
      <c r="AJ54" s="535"/>
      <c r="AK54" s="536"/>
      <c r="AL54" s="208"/>
    </row>
    <row r="55" spans="1:38" ht="9" customHeight="1" x14ac:dyDescent="0.15">
      <c r="A55" s="537"/>
      <c r="B55" s="208"/>
      <c r="C55" s="536"/>
      <c r="D55" s="535"/>
      <c r="E55" s="193"/>
      <c r="F55" s="195"/>
      <c r="G55" s="195"/>
      <c r="H55" s="195"/>
      <c r="I55" s="193"/>
      <c r="J55" s="535"/>
      <c r="K55" s="536"/>
      <c r="L55" s="208"/>
      <c r="N55" s="555"/>
      <c r="O55" s="254" t="s">
        <v>485</v>
      </c>
      <c r="P55" s="540"/>
      <c r="Q55" s="543"/>
      <c r="R55" s="424">
        <f t="shared" si="87"/>
        <v>0</v>
      </c>
      <c r="S55" s="433">
        <v>18</v>
      </c>
      <c r="T55" s="425" t="s">
        <v>29</v>
      </c>
      <c r="U55" s="431">
        <v>21</v>
      </c>
      <c r="V55" s="424">
        <f t="shared" si="88"/>
        <v>1</v>
      </c>
      <c r="W55" s="546"/>
      <c r="X55" s="540"/>
      <c r="Y55" s="257" t="s">
        <v>300</v>
      </c>
      <c r="AA55" s="537"/>
      <c r="AB55" s="208"/>
      <c r="AC55" s="536"/>
      <c r="AD55" s="535"/>
      <c r="AE55" s="193"/>
      <c r="AF55" s="195"/>
      <c r="AG55" s="195"/>
      <c r="AH55" s="195"/>
      <c r="AI55" s="193"/>
      <c r="AJ55" s="535"/>
      <c r="AK55" s="536"/>
      <c r="AL55" s="208"/>
    </row>
    <row r="56" spans="1:38" ht="9" customHeight="1" x14ac:dyDescent="0.15">
      <c r="A56" s="537"/>
      <c r="B56" s="208"/>
      <c r="C56" s="536"/>
      <c r="D56" s="535"/>
      <c r="E56" s="193"/>
      <c r="F56" s="195"/>
      <c r="G56" s="195"/>
      <c r="H56" s="195"/>
      <c r="I56" s="193"/>
      <c r="J56" s="535"/>
      <c r="K56" s="536"/>
      <c r="L56" s="208"/>
      <c r="N56" s="555"/>
      <c r="O56" s="255"/>
      <c r="P56" s="541"/>
      <c r="Q56" s="544"/>
      <c r="R56" s="436">
        <f t="shared" si="87"/>
        <v>0</v>
      </c>
      <c r="S56" s="434"/>
      <c r="T56" s="435" t="s">
        <v>29</v>
      </c>
      <c r="U56" s="200"/>
      <c r="V56" s="436">
        <f t="shared" si="88"/>
        <v>0</v>
      </c>
      <c r="W56" s="547"/>
      <c r="X56" s="541"/>
      <c r="Y56" s="258"/>
      <c r="AA56" s="537"/>
      <c r="AB56" s="208"/>
      <c r="AC56" s="536"/>
      <c r="AD56" s="535"/>
      <c r="AE56" s="193"/>
      <c r="AF56" s="195"/>
      <c r="AG56" s="195"/>
      <c r="AH56" s="195"/>
      <c r="AI56" s="193"/>
      <c r="AJ56" s="535"/>
      <c r="AK56" s="536"/>
      <c r="AL56" s="208"/>
    </row>
    <row r="57" spans="1:38" ht="9" customHeight="1" x14ac:dyDescent="0.15">
      <c r="A57" s="537"/>
      <c r="B57" s="208"/>
      <c r="C57" s="536"/>
      <c r="D57" s="535"/>
      <c r="E57" s="193"/>
      <c r="F57" s="195"/>
      <c r="G57" s="195"/>
      <c r="H57" s="195"/>
      <c r="I57" s="193"/>
      <c r="J57" s="535"/>
      <c r="K57" s="536"/>
      <c r="L57" s="208"/>
      <c r="N57" s="555"/>
      <c r="O57" s="253" t="s">
        <v>486</v>
      </c>
      <c r="P57" s="539">
        <f>IF(Q57=2,1,0)</f>
        <v>0</v>
      </c>
      <c r="Q57" s="542">
        <f t="shared" ref="Q57" si="90">SUM(R57:R59)</f>
        <v>0</v>
      </c>
      <c r="R57" s="189">
        <f t="shared" si="87"/>
        <v>0</v>
      </c>
      <c r="S57" s="432"/>
      <c r="T57" s="191" t="s">
        <v>29</v>
      </c>
      <c r="U57" s="430"/>
      <c r="V57" s="189">
        <f t="shared" si="88"/>
        <v>0</v>
      </c>
      <c r="W57" s="545">
        <f t="shared" ref="W57" si="91">SUM(V57:V59)</f>
        <v>0</v>
      </c>
      <c r="X57" s="539">
        <f>IF(W57=2,1,0)</f>
        <v>0</v>
      </c>
      <c r="Y57" s="256" t="s">
        <v>301</v>
      </c>
      <c r="AA57" s="537"/>
      <c r="AB57" s="208"/>
      <c r="AC57" s="536"/>
      <c r="AD57" s="535"/>
      <c r="AE57" s="193"/>
      <c r="AF57" s="195"/>
      <c r="AG57" s="195"/>
      <c r="AH57" s="195"/>
      <c r="AI57" s="193"/>
      <c r="AJ57" s="535"/>
      <c r="AK57" s="536"/>
      <c r="AL57" s="208"/>
    </row>
    <row r="58" spans="1:38" ht="9" customHeight="1" x14ac:dyDescent="0.15">
      <c r="A58" s="537"/>
      <c r="B58" s="208"/>
      <c r="C58" s="536"/>
      <c r="D58" s="535"/>
      <c r="E58" s="193"/>
      <c r="F58" s="195"/>
      <c r="G58" s="195"/>
      <c r="H58" s="195"/>
      <c r="I58" s="193"/>
      <c r="J58" s="535"/>
      <c r="K58" s="536"/>
      <c r="L58" s="208"/>
      <c r="N58" s="555"/>
      <c r="O58" s="254" t="s">
        <v>487</v>
      </c>
      <c r="P58" s="540"/>
      <c r="Q58" s="543"/>
      <c r="R58" s="424">
        <f t="shared" si="87"/>
        <v>0</v>
      </c>
      <c r="S58" s="433"/>
      <c r="T58" s="425" t="s">
        <v>29</v>
      </c>
      <c r="U58" s="431"/>
      <c r="V58" s="424">
        <f t="shared" si="88"/>
        <v>0</v>
      </c>
      <c r="W58" s="546"/>
      <c r="X58" s="540"/>
      <c r="Y58" s="257" t="s">
        <v>302</v>
      </c>
      <c r="AA58" s="537"/>
      <c r="AB58" s="208"/>
      <c r="AC58" s="536"/>
      <c r="AD58" s="535"/>
      <c r="AE58" s="193"/>
      <c r="AF58" s="195"/>
      <c r="AG58" s="195"/>
      <c r="AH58" s="195"/>
      <c r="AI58" s="193"/>
      <c r="AJ58" s="535"/>
      <c r="AK58" s="536"/>
      <c r="AL58" s="208"/>
    </row>
    <row r="59" spans="1:38" ht="9" customHeight="1" x14ac:dyDescent="0.15">
      <c r="A59" s="537"/>
      <c r="B59" s="208"/>
      <c r="C59" s="536"/>
      <c r="D59" s="535"/>
      <c r="E59" s="193"/>
      <c r="F59" s="195"/>
      <c r="G59" s="195"/>
      <c r="H59" s="195"/>
      <c r="I59" s="193"/>
      <c r="J59" s="535"/>
      <c r="K59" s="536"/>
      <c r="L59" s="208"/>
      <c r="N59" s="556"/>
      <c r="O59" s="255"/>
      <c r="P59" s="541"/>
      <c r="Q59" s="544"/>
      <c r="R59" s="436">
        <f t="shared" si="87"/>
        <v>0</v>
      </c>
      <c r="S59" s="434"/>
      <c r="T59" s="435" t="s">
        <v>29</v>
      </c>
      <c r="U59" s="200"/>
      <c r="V59" s="436">
        <f t="shared" si="88"/>
        <v>0</v>
      </c>
      <c r="W59" s="547"/>
      <c r="X59" s="541"/>
      <c r="Y59" s="258"/>
      <c r="AA59" s="537"/>
      <c r="AB59" s="208"/>
      <c r="AC59" s="536"/>
      <c r="AD59" s="535"/>
      <c r="AE59" s="193"/>
      <c r="AF59" s="195"/>
      <c r="AG59" s="195"/>
      <c r="AH59" s="195"/>
      <c r="AI59" s="193"/>
      <c r="AJ59" s="535"/>
      <c r="AK59" s="536"/>
      <c r="AL59" s="208"/>
    </row>
    <row r="60" spans="1:38" ht="12" customHeight="1" x14ac:dyDescent="0.15">
      <c r="A60" s="537"/>
      <c r="B60" s="209"/>
      <c r="C60" s="206"/>
      <c r="D60" s="538"/>
      <c r="E60" s="538"/>
      <c r="F60" s="538"/>
      <c r="G60" s="538"/>
      <c r="H60" s="538"/>
      <c r="I60" s="538"/>
      <c r="J60" s="538"/>
      <c r="K60" s="51"/>
      <c r="L60" s="209"/>
      <c r="N60" s="554">
        <v>9</v>
      </c>
      <c r="O60" s="228" t="str">
        <f>トーナメント表!R8</f>
        <v>四街道北中</v>
      </c>
      <c r="P60" s="229"/>
      <c r="Q60" s="552">
        <f>SUM(P62:P70)</f>
        <v>2</v>
      </c>
      <c r="R60" s="548"/>
      <c r="S60" s="548"/>
      <c r="T60" s="548" t="s">
        <v>71</v>
      </c>
      <c r="U60" s="548">
        <f>SUM(X62:X70)</f>
        <v>0</v>
      </c>
      <c r="V60" s="548"/>
      <c r="W60" s="549"/>
      <c r="X60" s="230"/>
      <c r="Y60" s="231" t="str">
        <f>トーナメント表!R10</f>
        <v>茂原南中</v>
      </c>
    </row>
    <row r="61" spans="1:38" ht="9.75" customHeight="1" x14ac:dyDescent="0.15">
      <c r="A61" s="537"/>
      <c r="B61" s="205"/>
      <c r="C61" s="122"/>
      <c r="D61" s="538"/>
      <c r="E61" s="538"/>
      <c r="F61" s="538"/>
      <c r="G61" s="538"/>
      <c r="H61" s="538"/>
      <c r="I61" s="538"/>
      <c r="J61" s="538"/>
      <c r="K61" s="51"/>
      <c r="L61" s="205"/>
      <c r="N61" s="555"/>
      <c r="O61" s="232" t="str">
        <f>VLOOKUP(O60,Ｔ!$D$3:$E$100,2,FALSE)</f>
        <v>（印旛）</v>
      </c>
      <c r="P61" s="233"/>
      <c r="Q61" s="553"/>
      <c r="R61" s="550"/>
      <c r="S61" s="550"/>
      <c r="T61" s="550"/>
      <c r="U61" s="550"/>
      <c r="V61" s="550"/>
      <c r="W61" s="551"/>
      <c r="X61" s="234"/>
      <c r="Y61" s="235" t="str">
        <f>VLOOKUP(Y60,Ｔ!$D$3:$E$100,2,FALSE)</f>
        <v>（長生）</v>
      </c>
    </row>
    <row r="62" spans="1:38" ht="9" customHeight="1" x14ac:dyDescent="0.15">
      <c r="A62" s="537"/>
      <c r="B62" s="208"/>
      <c r="C62" s="536"/>
      <c r="D62" s="535"/>
      <c r="E62" s="193"/>
      <c r="F62" s="195"/>
      <c r="G62" s="195"/>
      <c r="H62" s="195"/>
      <c r="I62" s="193"/>
      <c r="J62" s="535"/>
      <c r="K62" s="536"/>
      <c r="L62" s="208"/>
      <c r="N62" s="555"/>
      <c r="O62" s="253" t="s">
        <v>438</v>
      </c>
      <c r="P62" s="539">
        <f>IF(Q62=2,1,0)</f>
        <v>1</v>
      </c>
      <c r="Q62" s="542">
        <f t="shared" ref="Q62" si="92">SUM(R62:R64)</f>
        <v>2</v>
      </c>
      <c r="R62" s="189">
        <f>IF(S62&gt;U62,1,0)</f>
        <v>1</v>
      </c>
      <c r="S62" s="432">
        <v>21</v>
      </c>
      <c r="T62" s="191" t="s">
        <v>29</v>
      </c>
      <c r="U62" s="430">
        <v>14</v>
      </c>
      <c r="V62" s="189">
        <f>IF(U62&gt;S62,1,0)</f>
        <v>0</v>
      </c>
      <c r="W62" s="545">
        <f t="shared" ref="W62" si="93">SUM(V62:V64)</f>
        <v>0</v>
      </c>
      <c r="X62" s="539">
        <f>IF(W62=2,1,0)</f>
        <v>0</v>
      </c>
      <c r="Y62" s="256" t="s">
        <v>443</v>
      </c>
      <c r="AG62" s="240"/>
    </row>
    <row r="63" spans="1:38" ht="9" customHeight="1" x14ac:dyDescent="0.15">
      <c r="A63" s="537"/>
      <c r="B63" s="208"/>
      <c r="C63" s="536"/>
      <c r="D63" s="535"/>
      <c r="E63" s="193"/>
      <c r="F63" s="195"/>
      <c r="G63" s="195"/>
      <c r="H63" s="195"/>
      <c r="I63" s="193"/>
      <c r="J63" s="535"/>
      <c r="K63" s="536"/>
      <c r="L63" s="208"/>
      <c r="N63" s="555"/>
      <c r="O63" s="254" t="s">
        <v>439</v>
      </c>
      <c r="P63" s="540"/>
      <c r="Q63" s="543"/>
      <c r="R63" s="424">
        <f>IF(S63&gt;U63,1,0)</f>
        <v>1</v>
      </c>
      <c r="S63" s="433">
        <v>23</v>
      </c>
      <c r="T63" s="425" t="s">
        <v>29</v>
      </c>
      <c r="U63" s="431">
        <v>21</v>
      </c>
      <c r="V63" s="424">
        <f>IF(U63&gt;S63,1,0)</f>
        <v>0</v>
      </c>
      <c r="W63" s="546"/>
      <c r="X63" s="540"/>
      <c r="Y63" s="257" t="s">
        <v>444</v>
      </c>
    </row>
    <row r="64" spans="1:38" ht="9" customHeight="1" x14ac:dyDescent="0.15">
      <c r="A64" s="537"/>
      <c r="B64" s="208"/>
      <c r="C64" s="536"/>
      <c r="D64" s="535"/>
      <c r="E64" s="193"/>
      <c r="F64" s="195"/>
      <c r="G64" s="195"/>
      <c r="H64" s="195"/>
      <c r="I64" s="193"/>
      <c r="J64" s="535"/>
      <c r="K64" s="536"/>
      <c r="L64" s="208"/>
      <c r="N64" s="555"/>
      <c r="O64" s="255"/>
      <c r="P64" s="541"/>
      <c r="Q64" s="544"/>
      <c r="R64" s="436">
        <f>IF(S64&gt;U64,1,0)</f>
        <v>0</v>
      </c>
      <c r="S64" s="434"/>
      <c r="T64" s="435" t="s">
        <v>29</v>
      </c>
      <c r="U64" s="200"/>
      <c r="V64" s="436">
        <f>IF(U64&gt;S64,1,0)</f>
        <v>0</v>
      </c>
      <c r="W64" s="547"/>
      <c r="X64" s="541"/>
      <c r="Y64" s="258"/>
    </row>
    <row r="65" spans="1:25" ht="9" customHeight="1" x14ac:dyDescent="0.15">
      <c r="A65" s="537"/>
      <c r="B65" s="208"/>
      <c r="C65" s="536"/>
      <c r="D65" s="535"/>
      <c r="E65" s="193"/>
      <c r="F65" s="195"/>
      <c r="G65" s="195"/>
      <c r="H65" s="195"/>
      <c r="I65" s="193"/>
      <c r="J65" s="535"/>
      <c r="K65" s="536"/>
      <c r="L65" s="208"/>
      <c r="N65" s="555"/>
      <c r="O65" s="253"/>
      <c r="P65" s="539">
        <f>IF(Q65=2,1,0)</f>
        <v>1</v>
      </c>
      <c r="Q65" s="542">
        <f t="shared" ref="Q65" si="94">SUM(R65:R67)</f>
        <v>2</v>
      </c>
      <c r="R65" s="189">
        <f t="shared" ref="R65:R70" si="95">IF(S65&gt;U65,1,0)</f>
        <v>1</v>
      </c>
      <c r="S65" s="432">
        <v>21</v>
      </c>
      <c r="T65" s="191" t="s">
        <v>29</v>
      </c>
      <c r="U65" s="430">
        <v>11</v>
      </c>
      <c r="V65" s="189">
        <f t="shared" ref="V65:V70" si="96">IF(U65&gt;S65,1,0)</f>
        <v>0</v>
      </c>
      <c r="W65" s="545">
        <f t="shared" ref="W65" si="97">SUM(V65:V67)</f>
        <v>0</v>
      </c>
      <c r="X65" s="539">
        <f>IF(W65=2,1,0)</f>
        <v>0</v>
      </c>
      <c r="Y65" s="256"/>
    </row>
    <row r="66" spans="1:25" ht="9" customHeight="1" x14ac:dyDescent="0.15">
      <c r="A66" s="537"/>
      <c r="B66" s="208"/>
      <c r="C66" s="536"/>
      <c r="D66" s="535"/>
      <c r="E66" s="193"/>
      <c r="F66" s="195"/>
      <c r="G66" s="195"/>
      <c r="H66" s="195"/>
      <c r="I66" s="193"/>
      <c r="J66" s="535"/>
      <c r="K66" s="536"/>
      <c r="L66" s="208"/>
      <c r="N66" s="555"/>
      <c r="O66" s="254" t="s">
        <v>440</v>
      </c>
      <c r="P66" s="540"/>
      <c r="Q66" s="543"/>
      <c r="R66" s="424">
        <f t="shared" si="95"/>
        <v>1</v>
      </c>
      <c r="S66" s="433">
        <v>21</v>
      </c>
      <c r="T66" s="425" t="s">
        <v>29</v>
      </c>
      <c r="U66" s="431">
        <v>8</v>
      </c>
      <c r="V66" s="424">
        <f t="shared" si="96"/>
        <v>0</v>
      </c>
      <c r="W66" s="546"/>
      <c r="X66" s="540"/>
      <c r="Y66" s="257" t="s">
        <v>445</v>
      </c>
    </row>
    <row r="67" spans="1:25" ht="9" customHeight="1" x14ac:dyDescent="0.15">
      <c r="A67" s="537"/>
      <c r="B67" s="208"/>
      <c r="C67" s="536"/>
      <c r="D67" s="535"/>
      <c r="E67" s="193"/>
      <c r="F67" s="195"/>
      <c r="G67" s="195"/>
      <c r="H67" s="195"/>
      <c r="I67" s="193"/>
      <c r="J67" s="535"/>
      <c r="K67" s="536"/>
      <c r="L67" s="208"/>
      <c r="N67" s="555"/>
      <c r="O67" s="255"/>
      <c r="P67" s="541"/>
      <c r="Q67" s="544"/>
      <c r="R67" s="436">
        <f t="shared" si="95"/>
        <v>0</v>
      </c>
      <c r="S67" s="434"/>
      <c r="T67" s="435" t="s">
        <v>29</v>
      </c>
      <c r="U67" s="200"/>
      <c r="V67" s="436">
        <f t="shared" si="96"/>
        <v>0</v>
      </c>
      <c r="W67" s="547"/>
      <c r="X67" s="541"/>
      <c r="Y67" s="258"/>
    </row>
    <row r="68" spans="1:25" ht="9" customHeight="1" x14ac:dyDescent="0.15">
      <c r="A68" s="537"/>
      <c r="B68" s="208"/>
      <c r="C68" s="536"/>
      <c r="D68" s="535"/>
      <c r="E68" s="193"/>
      <c r="F68" s="195"/>
      <c r="G68" s="195"/>
      <c r="H68" s="195"/>
      <c r="I68" s="193"/>
      <c r="J68" s="535"/>
      <c r="K68" s="536"/>
      <c r="L68" s="208"/>
      <c r="N68" s="555"/>
      <c r="O68" s="253" t="s">
        <v>441</v>
      </c>
      <c r="P68" s="539">
        <f>IF(Q68=2,1,0)</f>
        <v>0</v>
      </c>
      <c r="Q68" s="542">
        <f t="shared" ref="Q68" si="98">SUM(R68:R70)</f>
        <v>0</v>
      </c>
      <c r="R68" s="189">
        <f t="shared" si="95"/>
        <v>0</v>
      </c>
      <c r="S68" s="432"/>
      <c r="T68" s="191" t="s">
        <v>29</v>
      </c>
      <c r="U68" s="430"/>
      <c r="V68" s="189">
        <f t="shared" si="96"/>
        <v>0</v>
      </c>
      <c r="W68" s="545">
        <f t="shared" ref="W68" si="99">SUM(V68:V70)</f>
        <v>0</v>
      </c>
      <c r="X68" s="539">
        <f>IF(W68=2,1,0)</f>
        <v>0</v>
      </c>
      <c r="Y68" s="256" t="s">
        <v>446</v>
      </c>
    </row>
    <row r="69" spans="1:25" ht="9" customHeight="1" x14ac:dyDescent="0.15">
      <c r="A69" s="537"/>
      <c r="B69" s="208"/>
      <c r="C69" s="536"/>
      <c r="D69" s="535"/>
      <c r="E69" s="193"/>
      <c r="F69" s="195"/>
      <c r="G69" s="195"/>
      <c r="H69" s="195"/>
      <c r="I69" s="193"/>
      <c r="J69" s="535"/>
      <c r="K69" s="536"/>
      <c r="L69" s="208"/>
      <c r="N69" s="555"/>
      <c r="O69" s="254" t="s">
        <v>442</v>
      </c>
      <c r="P69" s="540"/>
      <c r="Q69" s="543"/>
      <c r="R69" s="424">
        <f t="shared" si="95"/>
        <v>0</v>
      </c>
      <c r="S69" s="433"/>
      <c r="T69" s="425" t="s">
        <v>29</v>
      </c>
      <c r="U69" s="431"/>
      <c r="V69" s="424">
        <f t="shared" si="96"/>
        <v>0</v>
      </c>
      <c r="W69" s="546"/>
      <c r="X69" s="540"/>
      <c r="Y69" s="257" t="s">
        <v>447</v>
      </c>
    </row>
    <row r="70" spans="1:25" ht="9" customHeight="1" x14ac:dyDescent="0.15">
      <c r="A70" s="537"/>
      <c r="B70" s="208"/>
      <c r="C70" s="536"/>
      <c r="D70" s="535"/>
      <c r="E70" s="193"/>
      <c r="F70" s="195"/>
      <c r="G70" s="195"/>
      <c r="H70" s="195"/>
      <c r="I70" s="193"/>
      <c r="J70" s="535"/>
      <c r="K70" s="536"/>
      <c r="L70" s="208"/>
      <c r="N70" s="556"/>
      <c r="O70" s="255"/>
      <c r="P70" s="541"/>
      <c r="Q70" s="544"/>
      <c r="R70" s="436">
        <f t="shared" si="95"/>
        <v>0</v>
      </c>
      <c r="S70" s="434"/>
      <c r="T70" s="435" t="s">
        <v>29</v>
      </c>
      <c r="U70" s="200"/>
      <c r="V70" s="436">
        <f t="shared" si="96"/>
        <v>0</v>
      </c>
      <c r="W70" s="547"/>
      <c r="X70" s="541"/>
      <c r="Y70" s="258"/>
    </row>
    <row r="71" spans="1:25" ht="12" customHeight="1" x14ac:dyDescent="0.15">
      <c r="A71" s="537"/>
      <c r="B71" s="209"/>
      <c r="C71" s="206"/>
      <c r="D71" s="538"/>
      <c r="E71" s="538"/>
      <c r="F71" s="538"/>
      <c r="G71" s="538"/>
      <c r="H71" s="538"/>
      <c r="I71" s="538"/>
      <c r="J71" s="538"/>
      <c r="K71" s="51"/>
      <c r="L71" s="209"/>
      <c r="N71" s="554">
        <v>10</v>
      </c>
      <c r="O71" s="228" t="str">
        <f>トーナメント表!R14</f>
        <v>松戸四中</v>
      </c>
      <c r="P71" s="229"/>
      <c r="Q71" s="552">
        <f>SUM(P73:P81)</f>
        <v>2</v>
      </c>
      <c r="R71" s="548"/>
      <c r="S71" s="548"/>
      <c r="T71" s="548" t="s">
        <v>71</v>
      </c>
      <c r="U71" s="548">
        <f>SUM(X73:X81)</f>
        <v>1</v>
      </c>
      <c r="V71" s="548"/>
      <c r="W71" s="549"/>
      <c r="X71" s="230"/>
      <c r="Y71" s="231" t="str">
        <f>トーナメント表!R16</f>
        <v>幸町二中</v>
      </c>
    </row>
    <row r="72" spans="1:25" ht="9.75" customHeight="1" x14ac:dyDescent="0.15">
      <c r="A72" s="537"/>
      <c r="B72" s="205"/>
      <c r="C72" s="122"/>
      <c r="D72" s="538"/>
      <c r="E72" s="538"/>
      <c r="F72" s="538"/>
      <c r="G72" s="538"/>
      <c r="H72" s="538"/>
      <c r="I72" s="538"/>
      <c r="J72" s="538"/>
      <c r="K72" s="51"/>
      <c r="L72" s="205"/>
      <c r="N72" s="555"/>
      <c r="O72" s="232" t="str">
        <f>VLOOKUP(O71,Ｔ!$D$3:$E$100,2,FALSE)</f>
        <v>（松戸）</v>
      </c>
      <c r="P72" s="233"/>
      <c r="Q72" s="553"/>
      <c r="R72" s="550"/>
      <c r="S72" s="550"/>
      <c r="T72" s="550"/>
      <c r="U72" s="550"/>
      <c r="V72" s="550"/>
      <c r="W72" s="551"/>
      <c r="X72" s="234"/>
      <c r="Y72" s="235" t="str">
        <f>VLOOKUP(Y71,Ｔ!$D$3:$E$100,2,FALSE)</f>
        <v>（千葉）</v>
      </c>
    </row>
    <row r="73" spans="1:25" ht="9" customHeight="1" x14ac:dyDescent="0.15">
      <c r="A73" s="537"/>
      <c r="B73" s="208"/>
      <c r="C73" s="536"/>
      <c r="D73" s="535"/>
      <c r="E73" s="193"/>
      <c r="F73" s="195"/>
      <c r="G73" s="195"/>
      <c r="H73" s="195"/>
      <c r="I73" s="193"/>
      <c r="J73" s="535"/>
      <c r="K73" s="536"/>
      <c r="L73" s="208"/>
      <c r="N73" s="555"/>
      <c r="O73" s="253" t="s">
        <v>418</v>
      </c>
      <c r="P73" s="539">
        <f>IF(Q73=2,1,0)</f>
        <v>0</v>
      </c>
      <c r="Q73" s="542">
        <f t="shared" ref="Q73" si="100">SUM(R73:R75)</f>
        <v>1</v>
      </c>
      <c r="R73" s="189">
        <f>IF(S73&gt;U73,1,0)</f>
        <v>0</v>
      </c>
      <c r="S73" s="432">
        <v>18</v>
      </c>
      <c r="T73" s="191" t="s">
        <v>29</v>
      </c>
      <c r="U73" s="430">
        <v>21</v>
      </c>
      <c r="V73" s="189">
        <f>IF(U73&gt;S73,1,0)</f>
        <v>1</v>
      </c>
      <c r="W73" s="545">
        <f t="shared" ref="W73" si="101">SUM(V73:V75)</f>
        <v>2</v>
      </c>
      <c r="X73" s="539">
        <f>IF(W73=2,1,0)</f>
        <v>1</v>
      </c>
      <c r="Y73" s="256" t="s">
        <v>423</v>
      </c>
    </row>
    <row r="74" spans="1:25" ht="9" customHeight="1" x14ac:dyDescent="0.15">
      <c r="A74" s="537"/>
      <c r="B74" s="208"/>
      <c r="C74" s="536"/>
      <c r="D74" s="535"/>
      <c r="E74" s="193"/>
      <c r="F74" s="195"/>
      <c r="G74" s="195"/>
      <c r="H74" s="195"/>
      <c r="I74" s="193"/>
      <c r="J74" s="535"/>
      <c r="K74" s="536"/>
      <c r="L74" s="208"/>
      <c r="N74" s="555"/>
      <c r="O74" s="254" t="s">
        <v>419</v>
      </c>
      <c r="P74" s="540"/>
      <c r="Q74" s="543"/>
      <c r="R74" s="424">
        <f>IF(S74&gt;U74,1,0)</f>
        <v>1</v>
      </c>
      <c r="S74" s="433">
        <v>21</v>
      </c>
      <c r="T74" s="425" t="s">
        <v>29</v>
      </c>
      <c r="U74" s="431">
        <v>15</v>
      </c>
      <c r="V74" s="424">
        <f>IF(U74&gt;S74,1,0)</f>
        <v>0</v>
      </c>
      <c r="W74" s="546"/>
      <c r="X74" s="540"/>
      <c r="Y74" s="257" t="s">
        <v>424</v>
      </c>
    </row>
    <row r="75" spans="1:25" ht="9" customHeight="1" x14ac:dyDescent="0.15">
      <c r="A75" s="537"/>
      <c r="B75" s="208"/>
      <c r="C75" s="536"/>
      <c r="D75" s="535"/>
      <c r="E75" s="193"/>
      <c r="F75" s="195"/>
      <c r="G75" s="195"/>
      <c r="H75" s="195"/>
      <c r="I75" s="193"/>
      <c r="J75" s="535"/>
      <c r="K75" s="536"/>
      <c r="L75" s="208"/>
      <c r="N75" s="555"/>
      <c r="O75" s="255"/>
      <c r="P75" s="541"/>
      <c r="Q75" s="544"/>
      <c r="R75" s="436">
        <f>IF(S75&gt;U75,1,0)</f>
        <v>0</v>
      </c>
      <c r="S75" s="434">
        <v>12</v>
      </c>
      <c r="T75" s="435" t="s">
        <v>29</v>
      </c>
      <c r="U75" s="200">
        <v>21</v>
      </c>
      <c r="V75" s="436">
        <f>IF(U75&gt;S75,1,0)</f>
        <v>1</v>
      </c>
      <c r="W75" s="547"/>
      <c r="X75" s="541"/>
      <c r="Y75" s="258"/>
    </row>
    <row r="76" spans="1:25" ht="9" customHeight="1" x14ac:dyDescent="0.15">
      <c r="A76" s="537"/>
      <c r="B76" s="208"/>
      <c r="C76" s="536"/>
      <c r="D76" s="535"/>
      <c r="E76" s="193"/>
      <c r="F76" s="195"/>
      <c r="G76" s="195"/>
      <c r="H76" s="195"/>
      <c r="I76" s="193"/>
      <c r="J76" s="535"/>
      <c r="K76" s="536"/>
      <c r="L76" s="208"/>
      <c r="N76" s="555"/>
      <c r="O76" s="253"/>
      <c r="P76" s="539">
        <f>IF(Q76=2,1,0)</f>
        <v>1</v>
      </c>
      <c r="Q76" s="542">
        <f t="shared" ref="Q76" si="102">SUM(R76:R78)</f>
        <v>2</v>
      </c>
      <c r="R76" s="189">
        <f t="shared" ref="R76:R81" si="103">IF(S76&gt;U76,1,0)</f>
        <v>1</v>
      </c>
      <c r="S76" s="432">
        <v>21</v>
      </c>
      <c r="T76" s="191" t="s">
        <v>29</v>
      </c>
      <c r="U76" s="430">
        <v>6</v>
      </c>
      <c r="V76" s="189">
        <f t="shared" ref="V76:V81" si="104">IF(U76&gt;S76,1,0)</f>
        <v>0</v>
      </c>
      <c r="W76" s="545">
        <f t="shared" ref="W76" si="105">SUM(V76:V78)</f>
        <v>0</v>
      </c>
      <c r="X76" s="539">
        <f>IF(W76=2,1,0)</f>
        <v>0</v>
      </c>
      <c r="Y76" s="256"/>
    </row>
    <row r="77" spans="1:25" ht="9" customHeight="1" x14ac:dyDescent="0.15">
      <c r="A77" s="537"/>
      <c r="B77" s="208"/>
      <c r="C77" s="536"/>
      <c r="D77" s="535"/>
      <c r="E77" s="193"/>
      <c r="F77" s="195"/>
      <c r="G77" s="195"/>
      <c r="H77" s="195"/>
      <c r="I77" s="193"/>
      <c r="J77" s="535"/>
      <c r="K77" s="536"/>
      <c r="L77" s="208"/>
      <c r="N77" s="555"/>
      <c r="O77" s="254" t="s">
        <v>420</v>
      </c>
      <c r="P77" s="540"/>
      <c r="Q77" s="543"/>
      <c r="R77" s="424">
        <f t="shared" si="103"/>
        <v>1</v>
      </c>
      <c r="S77" s="433">
        <v>21</v>
      </c>
      <c r="T77" s="425" t="s">
        <v>29</v>
      </c>
      <c r="U77" s="431">
        <v>19</v>
      </c>
      <c r="V77" s="424">
        <f t="shared" si="104"/>
        <v>0</v>
      </c>
      <c r="W77" s="546"/>
      <c r="X77" s="540"/>
      <c r="Y77" s="257" t="s">
        <v>425</v>
      </c>
    </row>
    <row r="78" spans="1:25" ht="9" customHeight="1" x14ac:dyDescent="0.15">
      <c r="A78" s="537"/>
      <c r="B78" s="208"/>
      <c r="C78" s="536"/>
      <c r="D78" s="535"/>
      <c r="E78" s="193"/>
      <c r="F78" s="195"/>
      <c r="G78" s="195"/>
      <c r="H78" s="195"/>
      <c r="I78" s="193"/>
      <c r="J78" s="535"/>
      <c r="K78" s="536"/>
      <c r="L78" s="208"/>
      <c r="N78" s="555"/>
      <c r="O78" s="255"/>
      <c r="P78" s="541"/>
      <c r="Q78" s="544"/>
      <c r="R78" s="436">
        <f t="shared" si="103"/>
        <v>0</v>
      </c>
      <c r="S78" s="434"/>
      <c r="T78" s="435" t="s">
        <v>29</v>
      </c>
      <c r="U78" s="200"/>
      <c r="V78" s="436">
        <f t="shared" si="104"/>
        <v>0</v>
      </c>
      <c r="W78" s="547"/>
      <c r="X78" s="541"/>
      <c r="Y78" s="258"/>
    </row>
    <row r="79" spans="1:25" ht="9" customHeight="1" x14ac:dyDescent="0.15">
      <c r="A79" s="537"/>
      <c r="B79" s="208"/>
      <c r="C79" s="536"/>
      <c r="D79" s="535"/>
      <c r="E79" s="193"/>
      <c r="F79" s="195"/>
      <c r="G79" s="195"/>
      <c r="H79" s="195"/>
      <c r="I79" s="193"/>
      <c r="J79" s="535"/>
      <c r="K79" s="536"/>
      <c r="L79" s="208"/>
      <c r="N79" s="555"/>
      <c r="O79" s="253" t="s">
        <v>421</v>
      </c>
      <c r="P79" s="539">
        <f>IF(Q79=2,1,0)</f>
        <v>1</v>
      </c>
      <c r="Q79" s="542">
        <f t="shared" ref="Q79" si="106">SUM(R79:R81)</f>
        <v>2</v>
      </c>
      <c r="R79" s="189">
        <f t="shared" si="103"/>
        <v>1</v>
      </c>
      <c r="S79" s="432">
        <v>21</v>
      </c>
      <c r="T79" s="191" t="s">
        <v>29</v>
      </c>
      <c r="U79" s="430">
        <v>8</v>
      </c>
      <c r="V79" s="189">
        <f t="shared" si="104"/>
        <v>0</v>
      </c>
      <c r="W79" s="545">
        <f t="shared" ref="W79" si="107">SUM(V79:V81)</f>
        <v>0</v>
      </c>
      <c r="X79" s="539">
        <f>IF(W79=2,1,0)</f>
        <v>0</v>
      </c>
      <c r="Y79" s="256" t="s">
        <v>426</v>
      </c>
    </row>
    <row r="80" spans="1:25" ht="9" customHeight="1" x14ac:dyDescent="0.15">
      <c r="A80" s="537"/>
      <c r="B80" s="208"/>
      <c r="C80" s="536"/>
      <c r="D80" s="535"/>
      <c r="E80" s="193"/>
      <c r="F80" s="195"/>
      <c r="G80" s="195"/>
      <c r="H80" s="195"/>
      <c r="I80" s="193"/>
      <c r="J80" s="535"/>
      <c r="K80" s="536"/>
      <c r="L80" s="208"/>
      <c r="N80" s="555"/>
      <c r="O80" s="254" t="s">
        <v>422</v>
      </c>
      <c r="P80" s="540"/>
      <c r="Q80" s="543"/>
      <c r="R80" s="424">
        <f t="shared" si="103"/>
        <v>1</v>
      </c>
      <c r="S80" s="433">
        <v>21</v>
      </c>
      <c r="T80" s="425" t="s">
        <v>29</v>
      </c>
      <c r="U80" s="431">
        <v>6</v>
      </c>
      <c r="V80" s="424">
        <f t="shared" si="104"/>
        <v>0</v>
      </c>
      <c r="W80" s="546"/>
      <c r="X80" s="540"/>
      <c r="Y80" s="257" t="s">
        <v>427</v>
      </c>
    </row>
    <row r="81" spans="1:38" ht="9" customHeight="1" x14ac:dyDescent="0.15">
      <c r="A81" s="537"/>
      <c r="B81" s="208"/>
      <c r="C81" s="536"/>
      <c r="D81" s="535"/>
      <c r="E81" s="193"/>
      <c r="F81" s="195"/>
      <c r="G81" s="195"/>
      <c r="H81" s="195"/>
      <c r="I81" s="193"/>
      <c r="J81" s="535"/>
      <c r="K81" s="536"/>
      <c r="L81" s="208"/>
      <c r="N81" s="556"/>
      <c r="O81" s="255"/>
      <c r="P81" s="541"/>
      <c r="Q81" s="544"/>
      <c r="R81" s="436">
        <f t="shared" si="103"/>
        <v>0</v>
      </c>
      <c r="S81" s="434"/>
      <c r="T81" s="435" t="s">
        <v>29</v>
      </c>
      <c r="U81" s="200"/>
      <c r="V81" s="436">
        <f t="shared" si="104"/>
        <v>0</v>
      </c>
      <c r="W81" s="547"/>
      <c r="X81" s="541"/>
      <c r="Y81" s="258"/>
    </row>
    <row r="82" spans="1:38" ht="12" customHeight="1" x14ac:dyDescent="0.15">
      <c r="A82" s="537"/>
      <c r="B82" s="209"/>
      <c r="C82" s="206"/>
      <c r="D82" s="538"/>
      <c r="E82" s="538"/>
      <c r="F82" s="538"/>
      <c r="G82" s="538"/>
      <c r="H82" s="538"/>
      <c r="I82" s="538"/>
      <c r="J82" s="538"/>
      <c r="K82" s="51"/>
      <c r="L82" s="209"/>
      <c r="N82" s="554">
        <v>11</v>
      </c>
      <c r="O82" s="228" t="str">
        <f>IF(D27=2,B27,L27)</f>
        <v>大網中</v>
      </c>
      <c r="P82" s="229"/>
      <c r="Q82" s="552">
        <f>SUM(P84:P92)</f>
        <v>1</v>
      </c>
      <c r="R82" s="548"/>
      <c r="S82" s="548"/>
      <c r="T82" s="548" t="s">
        <v>71</v>
      </c>
      <c r="U82" s="548">
        <f>SUM(X84:X92)</f>
        <v>2</v>
      </c>
      <c r="V82" s="548"/>
      <c r="W82" s="549"/>
      <c r="X82" s="230"/>
      <c r="Y82" s="231" t="str">
        <f>トーナメント表!R22</f>
        <v>蘇我中</v>
      </c>
      <c r="AA82" s="537"/>
      <c r="AB82" s="209"/>
      <c r="AC82" s="206"/>
      <c r="AD82" s="538"/>
      <c r="AE82" s="538"/>
      <c r="AF82" s="538"/>
      <c r="AG82" s="538"/>
      <c r="AH82" s="538"/>
      <c r="AI82" s="538"/>
      <c r="AJ82" s="538"/>
      <c r="AK82" s="51"/>
      <c r="AL82" s="209"/>
    </row>
    <row r="83" spans="1:38" ht="9.75" customHeight="1" x14ac:dyDescent="0.15">
      <c r="A83" s="537"/>
      <c r="B83" s="205"/>
      <c r="C83" s="122"/>
      <c r="D83" s="538"/>
      <c r="E83" s="538"/>
      <c r="F83" s="538"/>
      <c r="G83" s="538"/>
      <c r="H83" s="538"/>
      <c r="I83" s="538"/>
      <c r="J83" s="538"/>
      <c r="K83" s="51"/>
      <c r="L83" s="205"/>
      <c r="N83" s="555"/>
      <c r="O83" s="232" t="str">
        <f>VLOOKUP(O82,Ｔ!$D$3:$E$100,2,FALSE)</f>
        <v>（山武）</v>
      </c>
      <c r="P83" s="233"/>
      <c r="Q83" s="553"/>
      <c r="R83" s="550"/>
      <c r="S83" s="550"/>
      <c r="T83" s="550"/>
      <c r="U83" s="550"/>
      <c r="V83" s="550"/>
      <c r="W83" s="551"/>
      <c r="X83" s="234"/>
      <c r="Y83" s="235" t="str">
        <f>VLOOKUP(Y82,Ｔ!$D$3:$E$100,2,FALSE)</f>
        <v>（千葉）</v>
      </c>
      <c r="AA83" s="537"/>
      <c r="AB83" s="205"/>
      <c r="AC83" s="122"/>
      <c r="AD83" s="538"/>
      <c r="AE83" s="538"/>
      <c r="AF83" s="538"/>
      <c r="AG83" s="538"/>
      <c r="AH83" s="538"/>
      <c r="AI83" s="538"/>
      <c r="AJ83" s="538"/>
      <c r="AK83" s="51"/>
      <c r="AL83" s="205"/>
    </row>
    <row r="84" spans="1:38" ht="9" customHeight="1" x14ac:dyDescent="0.15">
      <c r="A84" s="537"/>
      <c r="B84" s="208"/>
      <c r="C84" s="536"/>
      <c r="D84" s="535"/>
      <c r="E84" s="193"/>
      <c r="F84" s="195"/>
      <c r="G84" s="195"/>
      <c r="H84" s="195"/>
      <c r="I84" s="193"/>
      <c r="J84" s="535"/>
      <c r="K84" s="536"/>
      <c r="L84" s="208"/>
      <c r="N84" s="555"/>
      <c r="O84" s="253" t="s">
        <v>308</v>
      </c>
      <c r="P84" s="539">
        <f>IF(Q84=2,1,0)</f>
        <v>1</v>
      </c>
      <c r="Q84" s="542">
        <f t="shared" ref="Q84" si="108">SUM(R84:R86)</f>
        <v>2</v>
      </c>
      <c r="R84" s="189">
        <f>IF(S84&gt;U84,1,0)</f>
        <v>1</v>
      </c>
      <c r="S84" s="432">
        <v>21</v>
      </c>
      <c r="T84" s="191" t="s">
        <v>29</v>
      </c>
      <c r="U84" s="430">
        <v>15</v>
      </c>
      <c r="V84" s="189">
        <f>IF(U84&gt;S84,1,0)</f>
        <v>0</v>
      </c>
      <c r="W84" s="545">
        <f t="shared" ref="W84" si="109">SUM(V84:V86)</f>
        <v>0</v>
      </c>
      <c r="X84" s="539">
        <f>IF(W84=2,1,0)</f>
        <v>0</v>
      </c>
      <c r="Y84" s="256" t="s">
        <v>488</v>
      </c>
      <c r="AA84" s="537"/>
      <c r="AB84" s="208"/>
      <c r="AC84" s="536"/>
      <c r="AD84" s="535"/>
      <c r="AE84" s="193"/>
      <c r="AF84" s="195"/>
      <c r="AG84" s="195"/>
      <c r="AH84" s="195"/>
      <c r="AI84" s="193"/>
      <c r="AJ84" s="535"/>
      <c r="AK84" s="536"/>
      <c r="AL84" s="208"/>
    </row>
    <row r="85" spans="1:38" ht="9" customHeight="1" x14ac:dyDescent="0.15">
      <c r="A85" s="537"/>
      <c r="B85" s="208"/>
      <c r="C85" s="536"/>
      <c r="D85" s="535"/>
      <c r="E85" s="193"/>
      <c r="F85" s="195"/>
      <c r="G85" s="195"/>
      <c r="H85" s="195"/>
      <c r="I85" s="193"/>
      <c r="J85" s="535"/>
      <c r="K85" s="536"/>
      <c r="L85" s="208"/>
      <c r="N85" s="555"/>
      <c r="O85" s="254" t="s">
        <v>311</v>
      </c>
      <c r="P85" s="540"/>
      <c r="Q85" s="543"/>
      <c r="R85" s="424">
        <f>IF(S85&gt;U85,1,0)</f>
        <v>1</v>
      </c>
      <c r="S85" s="433">
        <v>21</v>
      </c>
      <c r="T85" s="425" t="s">
        <v>29</v>
      </c>
      <c r="U85" s="431">
        <v>12</v>
      </c>
      <c r="V85" s="424">
        <f>IF(U85&gt;S85,1,0)</f>
        <v>0</v>
      </c>
      <c r="W85" s="546"/>
      <c r="X85" s="540"/>
      <c r="Y85" s="257" t="s">
        <v>489</v>
      </c>
      <c r="AA85" s="537"/>
      <c r="AB85" s="208"/>
      <c r="AC85" s="536"/>
      <c r="AD85" s="535"/>
      <c r="AE85" s="193"/>
      <c r="AF85" s="195"/>
      <c r="AG85" s="195"/>
      <c r="AH85" s="195"/>
      <c r="AI85" s="193"/>
      <c r="AJ85" s="535"/>
      <c r="AK85" s="536"/>
      <c r="AL85" s="208"/>
    </row>
    <row r="86" spans="1:38" ht="9" customHeight="1" x14ac:dyDescent="0.15">
      <c r="A86" s="537"/>
      <c r="B86" s="208"/>
      <c r="C86" s="536"/>
      <c r="D86" s="535"/>
      <c r="E86" s="193"/>
      <c r="F86" s="195"/>
      <c r="G86" s="195"/>
      <c r="H86" s="195"/>
      <c r="I86" s="193"/>
      <c r="J86" s="535"/>
      <c r="K86" s="536"/>
      <c r="L86" s="208"/>
      <c r="N86" s="555"/>
      <c r="O86" s="255"/>
      <c r="P86" s="541"/>
      <c r="Q86" s="544"/>
      <c r="R86" s="436">
        <f>IF(S86&gt;U86,1,0)</f>
        <v>0</v>
      </c>
      <c r="S86" s="434"/>
      <c r="T86" s="435" t="s">
        <v>29</v>
      </c>
      <c r="U86" s="200"/>
      <c r="V86" s="436">
        <f>IF(U86&gt;S86,1,0)</f>
        <v>0</v>
      </c>
      <c r="W86" s="547"/>
      <c r="X86" s="541"/>
      <c r="Y86" s="258"/>
      <c r="AA86" s="537"/>
      <c r="AB86" s="208"/>
      <c r="AC86" s="536"/>
      <c r="AD86" s="535"/>
      <c r="AE86" s="193"/>
      <c r="AF86" s="195"/>
      <c r="AG86" s="195"/>
      <c r="AH86" s="195"/>
      <c r="AI86" s="193"/>
      <c r="AJ86" s="535"/>
      <c r="AK86" s="536"/>
      <c r="AL86" s="208"/>
    </row>
    <row r="87" spans="1:38" ht="9" customHeight="1" x14ac:dyDescent="0.15">
      <c r="A87" s="537"/>
      <c r="B87" s="208"/>
      <c r="C87" s="536"/>
      <c r="D87" s="535"/>
      <c r="E87" s="193"/>
      <c r="F87" s="195"/>
      <c r="G87" s="195"/>
      <c r="H87" s="195"/>
      <c r="I87" s="193"/>
      <c r="J87" s="535"/>
      <c r="K87" s="536"/>
      <c r="L87" s="208"/>
      <c r="N87" s="555"/>
      <c r="O87" s="253"/>
      <c r="P87" s="539">
        <f>IF(Q87=2,1,0)</f>
        <v>0</v>
      </c>
      <c r="Q87" s="542">
        <f t="shared" ref="Q87" si="110">SUM(R87:R89)</f>
        <v>0</v>
      </c>
      <c r="R87" s="189">
        <f t="shared" ref="R87:R92" si="111">IF(S87&gt;U87,1,0)</f>
        <v>0</v>
      </c>
      <c r="S87" s="432">
        <v>4</v>
      </c>
      <c r="T87" s="191" t="s">
        <v>29</v>
      </c>
      <c r="U87" s="430">
        <v>21</v>
      </c>
      <c r="V87" s="189">
        <f t="shared" ref="V87:V92" si="112">IF(U87&gt;S87,1,0)</f>
        <v>1</v>
      </c>
      <c r="W87" s="545">
        <f t="shared" ref="W87" si="113">SUM(V87:V89)</f>
        <v>2</v>
      </c>
      <c r="X87" s="539">
        <f>IF(W87=2,1,0)</f>
        <v>1</v>
      </c>
      <c r="Y87" s="256"/>
      <c r="AA87" s="537"/>
      <c r="AB87" s="208"/>
      <c r="AC87" s="536"/>
      <c r="AD87" s="535"/>
      <c r="AE87" s="193"/>
      <c r="AF87" s="195"/>
      <c r="AG87" s="195"/>
      <c r="AH87" s="195"/>
      <c r="AI87" s="193"/>
      <c r="AJ87" s="535"/>
      <c r="AK87" s="536"/>
      <c r="AL87" s="208"/>
    </row>
    <row r="88" spans="1:38" ht="9" customHeight="1" x14ac:dyDescent="0.15">
      <c r="A88" s="537"/>
      <c r="B88" s="208"/>
      <c r="C88" s="536"/>
      <c r="D88" s="535"/>
      <c r="E88" s="193"/>
      <c r="F88" s="195"/>
      <c r="G88" s="195"/>
      <c r="H88" s="195"/>
      <c r="I88" s="193"/>
      <c r="J88" s="535"/>
      <c r="K88" s="536"/>
      <c r="L88" s="208"/>
      <c r="N88" s="555"/>
      <c r="O88" s="254" t="s">
        <v>312</v>
      </c>
      <c r="P88" s="540"/>
      <c r="Q88" s="543"/>
      <c r="R88" s="424">
        <f t="shared" si="111"/>
        <v>0</v>
      </c>
      <c r="S88" s="433">
        <v>9</v>
      </c>
      <c r="T88" s="425" t="s">
        <v>29</v>
      </c>
      <c r="U88" s="431">
        <v>21</v>
      </c>
      <c r="V88" s="424">
        <f t="shared" si="112"/>
        <v>1</v>
      </c>
      <c r="W88" s="546"/>
      <c r="X88" s="540"/>
      <c r="Y88" s="257" t="s">
        <v>490</v>
      </c>
      <c r="AA88" s="537"/>
      <c r="AB88" s="208"/>
      <c r="AC88" s="536"/>
      <c r="AD88" s="535"/>
      <c r="AE88" s="193"/>
      <c r="AF88" s="195"/>
      <c r="AG88" s="195"/>
      <c r="AH88" s="195"/>
      <c r="AI88" s="193"/>
      <c r="AJ88" s="535"/>
      <c r="AK88" s="536"/>
      <c r="AL88" s="208"/>
    </row>
    <row r="89" spans="1:38" ht="9" customHeight="1" x14ac:dyDescent="0.15">
      <c r="A89" s="537"/>
      <c r="B89" s="208"/>
      <c r="C89" s="536"/>
      <c r="D89" s="535"/>
      <c r="E89" s="193"/>
      <c r="F89" s="195"/>
      <c r="G89" s="195"/>
      <c r="H89" s="195"/>
      <c r="I89" s="193"/>
      <c r="J89" s="535"/>
      <c r="K89" s="536"/>
      <c r="L89" s="208"/>
      <c r="N89" s="555"/>
      <c r="O89" s="255"/>
      <c r="P89" s="541"/>
      <c r="Q89" s="544"/>
      <c r="R89" s="436">
        <f t="shared" si="111"/>
        <v>0</v>
      </c>
      <c r="S89" s="434"/>
      <c r="T89" s="435" t="s">
        <v>29</v>
      </c>
      <c r="U89" s="200"/>
      <c r="V89" s="436">
        <f t="shared" si="112"/>
        <v>0</v>
      </c>
      <c r="W89" s="547"/>
      <c r="X89" s="541"/>
      <c r="Y89" s="258"/>
      <c r="AA89" s="537"/>
      <c r="AB89" s="208"/>
      <c r="AC89" s="536"/>
      <c r="AD89" s="535"/>
      <c r="AE89" s="193"/>
      <c r="AF89" s="195"/>
      <c r="AG89" s="195"/>
      <c r="AH89" s="195"/>
      <c r="AI89" s="193"/>
      <c r="AJ89" s="535"/>
      <c r="AK89" s="536"/>
      <c r="AL89" s="208"/>
    </row>
    <row r="90" spans="1:38" ht="9" customHeight="1" x14ac:dyDescent="0.15">
      <c r="A90" s="537"/>
      <c r="B90" s="208"/>
      <c r="C90" s="536"/>
      <c r="D90" s="535"/>
      <c r="E90" s="193"/>
      <c r="F90" s="195"/>
      <c r="G90" s="195"/>
      <c r="H90" s="195"/>
      <c r="I90" s="193"/>
      <c r="J90" s="535"/>
      <c r="K90" s="536"/>
      <c r="L90" s="208"/>
      <c r="N90" s="555"/>
      <c r="O90" s="253" t="s">
        <v>310</v>
      </c>
      <c r="P90" s="539">
        <f>IF(Q90=2,1,0)</f>
        <v>0</v>
      </c>
      <c r="Q90" s="542">
        <f t="shared" ref="Q90" si="114">SUM(R90:R92)</f>
        <v>0</v>
      </c>
      <c r="R90" s="189">
        <f t="shared" si="111"/>
        <v>0</v>
      </c>
      <c r="S90" s="432">
        <v>18</v>
      </c>
      <c r="T90" s="191" t="s">
        <v>29</v>
      </c>
      <c r="U90" s="430">
        <v>21</v>
      </c>
      <c r="V90" s="189">
        <f t="shared" si="112"/>
        <v>1</v>
      </c>
      <c r="W90" s="545">
        <f t="shared" ref="W90" si="115">SUM(V90:V92)</f>
        <v>2</v>
      </c>
      <c r="X90" s="539">
        <f>IF(W90=2,1,0)</f>
        <v>1</v>
      </c>
      <c r="Y90" s="256" t="s">
        <v>491</v>
      </c>
      <c r="AA90" s="537"/>
      <c r="AB90" s="208"/>
      <c r="AC90" s="536"/>
      <c r="AD90" s="535"/>
      <c r="AE90" s="193"/>
      <c r="AF90" s="195"/>
      <c r="AG90" s="195"/>
      <c r="AH90" s="195"/>
      <c r="AI90" s="193"/>
      <c r="AJ90" s="535"/>
      <c r="AK90" s="536"/>
      <c r="AL90" s="208"/>
    </row>
    <row r="91" spans="1:38" ht="9" customHeight="1" x14ac:dyDescent="0.15">
      <c r="A91" s="537"/>
      <c r="B91" s="208"/>
      <c r="C91" s="536"/>
      <c r="D91" s="535"/>
      <c r="E91" s="193"/>
      <c r="F91" s="195"/>
      <c r="G91" s="195"/>
      <c r="H91" s="195"/>
      <c r="I91" s="193"/>
      <c r="J91" s="535"/>
      <c r="K91" s="536"/>
      <c r="L91" s="208"/>
      <c r="N91" s="555"/>
      <c r="O91" s="254" t="s">
        <v>309</v>
      </c>
      <c r="P91" s="540"/>
      <c r="Q91" s="543"/>
      <c r="R91" s="424">
        <f t="shared" si="111"/>
        <v>0</v>
      </c>
      <c r="S91" s="433">
        <v>12</v>
      </c>
      <c r="T91" s="425" t="s">
        <v>29</v>
      </c>
      <c r="U91" s="431">
        <v>21</v>
      </c>
      <c r="V91" s="424">
        <f t="shared" si="112"/>
        <v>1</v>
      </c>
      <c r="W91" s="546"/>
      <c r="X91" s="540"/>
      <c r="Y91" s="257" t="s">
        <v>492</v>
      </c>
      <c r="AA91" s="537"/>
      <c r="AB91" s="208"/>
      <c r="AC91" s="536"/>
      <c r="AD91" s="535"/>
      <c r="AE91" s="193"/>
      <c r="AF91" s="195"/>
      <c r="AG91" s="195"/>
      <c r="AH91" s="195"/>
      <c r="AI91" s="193"/>
      <c r="AJ91" s="535"/>
      <c r="AK91" s="536"/>
      <c r="AL91" s="208"/>
    </row>
    <row r="92" spans="1:38" ht="9" customHeight="1" x14ac:dyDescent="0.15">
      <c r="A92" s="537"/>
      <c r="B92" s="208"/>
      <c r="C92" s="536"/>
      <c r="D92" s="535"/>
      <c r="E92" s="193"/>
      <c r="F92" s="195"/>
      <c r="G92" s="195"/>
      <c r="H92" s="195"/>
      <c r="I92" s="193"/>
      <c r="J92" s="535"/>
      <c r="K92" s="536"/>
      <c r="L92" s="208"/>
      <c r="N92" s="556"/>
      <c r="O92" s="255"/>
      <c r="P92" s="541"/>
      <c r="Q92" s="544"/>
      <c r="R92" s="436">
        <f t="shared" si="111"/>
        <v>0</v>
      </c>
      <c r="S92" s="434"/>
      <c r="T92" s="435" t="s">
        <v>29</v>
      </c>
      <c r="U92" s="200"/>
      <c r="V92" s="436">
        <f t="shared" si="112"/>
        <v>0</v>
      </c>
      <c r="W92" s="547"/>
      <c r="X92" s="541"/>
      <c r="Y92" s="258"/>
      <c r="AA92" s="537"/>
      <c r="AB92" s="208"/>
      <c r="AC92" s="536"/>
      <c r="AD92" s="535"/>
      <c r="AE92" s="193"/>
      <c r="AF92" s="195"/>
      <c r="AG92" s="195"/>
      <c r="AH92" s="195"/>
      <c r="AI92" s="193"/>
      <c r="AJ92" s="535"/>
      <c r="AK92" s="536"/>
      <c r="AL92" s="208"/>
    </row>
    <row r="93" spans="1:38" ht="9" customHeight="1" x14ac:dyDescent="0.15">
      <c r="A93" s="50"/>
      <c r="B93" s="208"/>
      <c r="C93" s="195"/>
      <c r="D93" s="193"/>
      <c r="E93" s="193"/>
      <c r="F93" s="195"/>
      <c r="G93" s="195"/>
      <c r="H93" s="195"/>
      <c r="I93" s="193"/>
      <c r="J93" s="193"/>
      <c r="K93" s="195"/>
      <c r="L93" s="208"/>
      <c r="N93" s="50"/>
      <c r="O93" s="208"/>
      <c r="P93" s="195"/>
      <c r="Q93" s="193"/>
      <c r="R93" s="193"/>
      <c r="S93" s="195"/>
      <c r="T93" s="195"/>
      <c r="U93" s="195"/>
      <c r="V93" s="193"/>
      <c r="W93" s="193"/>
      <c r="X93" s="195"/>
      <c r="Y93" s="208"/>
      <c r="AA93" s="50"/>
      <c r="AB93" s="208"/>
      <c r="AC93" s="195"/>
      <c r="AD93" s="193"/>
      <c r="AE93" s="193"/>
      <c r="AF93" s="195"/>
      <c r="AG93" s="195"/>
      <c r="AH93" s="195"/>
      <c r="AI93" s="193"/>
      <c r="AJ93" s="193"/>
      <c r="AK93" s="195"/>
      <c r="AL93" s="208"/>
    </row>
    <row r="94" spans="1:38" s="62" customFormat="1" ht="13.5" customHeight="1" x14ac:dyDescent="0.15">
      <c r="A94" s="101"/>
      <c r="F94" s="101"/>
      <c r="G94" s="101"/>
      <c r="H94" s="101"/>
      <c r="I94" s="101"/>
      <c r="J94" s="101"/>
      <c r="K94" s="202"/>
      <c r="N94" s="557" t="s">
        <v>54</v>
      </c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203"/>
      <c r="AA94" s="203"/>
      <c r="AB94" s="203"/>
      <c r="AC94" s="218"/>
      <c r="AD94" s="101"/>
      <c r="AE94" s="101"/>
      <c r="AF94" s="101"/>
      <c r="AG94" s="101"/>
      <c r="AH94" s="101"/>
      <c r="AI94" s="101"/>
      <c r="AJ94" s="101"/>
      <c r="AK94" s="101"/>
      <c r="AL94" s="203"/>
    </row>
    <row r="95" spans="1:38" ht="9" customHeight="1" x14ac:dyDescent="0.15">
      <c r="A95" s="50"/>
      <c r="B95" s="208"/>
      <c r="C95" s="195"/>
      <c r="D95" s="193"/>
      <c r="E95" s="193"/>
      <c r="F95" s="195"/>
      <c r="G95" s="195"/>
      <c r="H95" s="195"/>
      <c r="I95" s="193"/>
      <c r="J95" s="193"/>
      <c r="K95" s="195"/>
      <c r="L95" s="208"/>
      <c r="N95" s="50"/>
      <c r="O95" s="208"/>
      <c r="P95" s="195"/>
      <c r="Q95" s="193"/>
      <c r="R95" s="193"/>
      <c r="S95" s="195"/>
      <c r="T95" s="195"/>
      <c r="U95" s="195"/>
      <c r="V95" s="193"/>
      <c r="W95" s="193"/>
      <c r="X95" s="195"/>
      <c r="Y95" s="208"/>
      <c r="AA95" s="50"/>
      <c r="AB95" s="208"/>
      <c r="AC95" s="195"/>
      <c r="AD95" s="193"/>
      <c r="AE95" s="193"/>
      <c r="AF95" s="195"/>
      <c r="AG95" s="195"/>
      <c r="AH95" s="195"/>
      <c r="AI95" s="193"/>
      <c r="AJ95" s="193"/>
      <c r="AK95" s="195"/>
      <c r="AL95" s="208"/>
    </row>
    <row r="96" spans="1:38" ht="9" customHeight="1" x14ac:dyDescent="0.15">
      <c r="A96" s="212" t="s">
        <v>33</v>
      </c>
      <c r="B96" s="208"/>
      <c r="C96" s="195"/>
      <c r="D96" s="193"/>
      <c r="E96" s="193"/>
      <c r="F96" s="195"/>
      <c r="G96" s="195"/>
      <c r="H96" s="195"/>
      <c r="I96" s="193"/>
      <c r="J96" s="193"/>
      <c r="K96" s="195"/>
      <c r="L96" s="208"/>
      <c r="N96" s="50"/>
      <c r="O96" s="208"/>
      <c r="P96" s="195"/>
      <c r="Q96" s="193"/>
      <c r="R96" s="193"/>
      <c r="S96" s="195"/>
      <c r="T96" s="195"/>
      <c r="U96" s="195"/>
      <c r="V96" s="193"/>
      <c r="W96" s="193"/>
      <c r="X96" s="195"/>
      <c r="Y96" s="208"/>
      <c r="AA96" s="50"/>
      <c r="AB96" s="208"/>
      <c r="AC96" s="195"/>
      <c r="AD96" s="193"/>
      <c r="AE96" s="193"/>
      <c r="AF96" s="195"/>
      <c r="AG96" s="195"/>
      <c r="AH96" s="195"/>
      <c r="AI96" s="193"/>
      <c r="AJ96" s="193"/>
      <c r="AK96" s="195"/>
      <c r="AL96" s="208"/>
    </row>
    <row r="97" spans="1:38" ht="9" customHeight="1" x14ac:dyDescent="0.15">
      <c r="A97" s="50"/>
      <c r="B97" s="208"/>
      <c r="C97" s="195"/>
      <c r="D97" s="193"/>
      <c r="E97" s="193"/>
      <c r="F97" s="195"/>
      <c r="G97" s="195"/>
      <c r="H97" s="195"/>
      <c r="I97" s="193"/>
      <c r="J97" s="193"/>
      <c r="K97" s="195"/>
      <c r="L97" s="208"/>
      <c r="N97" s="50"/>
      <c r="O97" s="208"/>
      <c r="P97" s="195"/>
      <c r="Q97" s="193"/>
      <c r="R97" s="193"/>
      <c r="S97" s="195"/>
      <c r="T97" s="195"/>
      <c r="U97" s="195"/>
      <c r="V97" s="193"/>
      <c r="W97" s="193"/>
      <c r="X97" s="195"/>
      <c r="Y97" s="208"/>
      <c r="AA97" s="50"/>
      <c r="AB97" s="208"/>
      <c r="AC97" s="195"/>
      <c r="AD97" s="193"/>
      <c r="AE97" s="193"/>
      <c r="AF97" s="195"/>
      <c r="AG97" s="195"/>
      <c r="AH97" s="195"/>
      <c r="AI97" s="193"/>
      <c r="AJ97" s="193"/>
      <c r="AK97" s="195"/>
      <c r="AL97" s="208"/>
    </row>
    <row r="98" spans="1:38" ht="12" customHeight="1" x14ac:dyDescent="0.15">
      <c r="A98" s="554">
        <v>16</v>
      </c>
      <c r="B98" s="228" t="str">
        <f>IF(AD5=2,AB5,AL5)</f>
        <v>桜台中</v>
      </c>
      <c r="C98" s="236"/>
      <c r="D98" s="552">
        <f>SUM(C100:C108)</f>
        <v>0</v>
      </c>
      <c r="E98" s="548"/>
      <c r="F98" s="548"/>
      <c r="G98" s="548" t="s">
        <v>71</v>
      </c>
      <c r="H98" s="548">
        <f>SUM(K100:K108)</f>
        <v>2</v>
      </c>
      <c r="I98" s="548"/>
      <c r="J98" s="549"/>
      <c r="K98" s="237"/>
      <c r="L98" s="231" t="str">
        <f>IF(AD16=2,AB16,AL16)</f>
        <v>西武台千葉中</v>
      </c>
      <c r="N98" s="537"/>
      <c r="O98" s="209"/>
      <c r="P98" s="206"/>
      <c r="Q98" s="538"/>
      <c r="R98" s="538"/>
      <c r="S98" s="538"/>
      <c r="T98" s="538"/>
      <c r="U98" s="538"/>
      <c r="V98" s="538"/>
      <c r="W98" s="538"/>
      <c r="X98" s="51"/>
      <c r="Y98" s="209"/>
      <c r="AA98" s="537"/>
      <c r="AB98" s="209"/>
      <c r="AC98" s="206"/>
      <c r="AD98" s="538"/>
      <c r="AE98" s="538"/>
      <c r="AF98" s="538"/>
      <c r="AG98" s="538"/>
      <c r="AH98" s="538"/>
      <c r="AI98" s="538"/>
      <c r="AJ98" s="538"/>
      <c r="AK98" s="51"/>
      <c r="AL98" s="209"/>
    </row>
    <row r="99" spans="1:38" ht="9.75" customHeight="1" x14ac:dyDescent="0.15">
      <c r="A99" s="555"/>
      <c r="B99" s="232" t="str">
        <f>VLOOKUP(B98,Ｔ!$D$3:$E$100,2,FALSE)</f>
        <v>（印旛）</v>
      </c>
      <c r="C99" s="238"/>
      <c r="D99" s="553"/>
      <c r="E99" s="550"/>
      <c r="F99" s="550"/>
      <c r="G99" s="550"/>
      <c r="H99" s="550"/>
      <c r="I99" s="550"/>
      <c r="J99" s="551"/>
      <c r="K99" s="239"/>
      <c r="L99" s="235" t="str">
        <f>VLOOKUP(L98,Ｔ!$D$3:$E$100,2,FALSE)</f>
        <v>（葛北）</v>
      </c>
      <c r="N99" s="537"/>
      <c r="O99" s="205"/>
      <c r="P99" s="122"/>
      <c r="Q99" s="538"/>
      <c r="R99" s="538"/>
      <c r="S99" s="538"/>
      <c r="T99" s="538"/>
      <c r="U99" s="538"/>
      <c r="V99" s="538"/>
      <c r="W99" s="538"/>
      <c r="X99" s="51"/>
      <c r="Y99" s="205"/>
      <c r="AA99" s="537"/>
      <c r="AB99" s="205"/>
      <c r="AC99" s="122"/>
      <c r="AD99" s="538"/>
      <c r="AE99" s="538"/>
      <c r="AF99" s="538"/>
      <c r="AG99" s="538"/>
      <c r="AH99" s="538"/>
      <c r="AI99" s="538"/>
      <c r="AJ99" s="538"/>
      <c r="AK99" s="51"/>
      <c r="AL99" s="205"/>
    </row>
    <row r="100" spans="1:38" ht="9" customHeight="1" x14ac:dyDescent="0.15">
      <c r="A100" s="555"/>
      <c r="B100" s="253" t="s">
        <v>481</v>
      </c>
      <c r="C100" s="539">
        <f>IF(D100=2,1,0)</f>
        <v>0</v>
      </c>
      <c r="D100" s="542">
        <f t="shared" ref="D100" si="116">SUM(E100:E102)</f>
        <v>0</v>
      </c>
      <c r="E100" s="189">
        <f>IF(F100&gt;H100,1,0)</f>
        <v>0</v>
      </c>
      <c r="F100" s="432">
        <v>14</v>
      </c>
      <c r="G100" s="191" t="s">
        <v>29</v>
      </c>
      <c r="H100" s="430">
        <v>21</v>
      </c>
      <c r="I100" s="189">
        <f>IF(H100&gt;F100,1,0)</f>
        <v>1</v>
      </c>
      <c r="J100" s="545">
        <f t="shared" ref="J100" si="117">SUM(I100:I102)</f>
        <v>2</v>
      </c>
      <c r="K100" s="539">
        <f>IF(J100=2,1,0)</f>
        <v>1</v>
      </c>
      <c r="L100" s="256" t="s">
        <v>435</v>
      </c>
      <c r="N100" s="537"/>
      <c r="P100" s="536"/>
      <c r="Q100" s="535"/>
      <c r="R100" s="193"/>
      <c r="S100" s="195"/>
      <c r="T100" s="195"/>
      <c r="U100" s="195"/>
      <c r="V100" s="193"/>
      <c r="W100" s="535"/>
      <c r="X100" s="536"/>
      <c r="Y100" s="208"/>
      <c r="AA100" s="537"/>
      <c r="AB100" s="208"/>
      <c r="AC100" s="536"/>
      <c r="AD100" s="535"/>
      <c r="AE100" s="193"/>
      <c r="AF100" s="195"/>
      <c r="AG100" s="195"/>
      <c r="AH100" s="195"/>
      <c r="AI100" s="193"/>
      <c r="AJ100" s="535"/>
      <c r="AK100" s="536"/>
      <c r="AL100" s="208"/>
    </row>
    <row r="101" spans="1:38" ht="9" customHeight="1" x14ac:dyDescent="0.15">
      <c r="A101" s="555"/>
      <c r="B101" s="254" t="s">
        <v>482</v>
      </c>
      <c r="C101" s="540"/>
      <c r="D101" s="543"/>
      <c r="E101" s="424">
        <f>IF(F101&gt;H101,1,0)</f>
        <v>0</v>
      </c>
      <c r="F101" s="433">
        <v>15</v>
      </c>
      <c r="G101" s="425" t="s">
        <v>29</v>
      </c>
      <c r="H101" s="431">
        <v>21</v>
      </c>
      <c r="I101" s="424">
        <f>IF(H101&gt;F101,1,0)</f>
        <v>1</v>
      </c>
      <c r="J101" s="546"/>
      <c r="K101" s="540"/>
      <c r="L101" s="257" t="s">
        <v>434</v>
      </c>
      <c r="N101" s="537"/>
      <c r="P101" s="536"/>
      <c r="Q101" s="535"/>
      <c r="R101" s="193"/>
      <c r="S101" s="195"/>
      <c r="T101" s="195"/>
      <c r="U101" s="195"/>
      <c r="V101" s="193"/>
      <c r="W101" s="535"/>
      <c r="X101" s="536"/>
      <c r="Y101" s="208"/>
      <c r="AA101" s="537"/>
      <c r="AB101" s="208"/>
      <c r="AC101" s="536"/>
      <c r="AD101" s="535"/>
      <c r="AE101" s="193"/>
      <c r="AF101" s="195"/>
      <c r="AG101" s="195"/>
      <c r="AH101" s="195"/>
      <c r="AI101" s="193"/>
      <c r="AJ101" s="535"/>
      <c r="AK101" s="536"/>
      <c r="AL101" s="208"/>
    </row>
    <row r="102" spans="1:38" ht="9" customHeight="1" x14ac:dyDescent="0.15">
      <c r="A102" s="555"/>
      <c r="B102" s="255"/>
      <c r="C102" s="541"/>
      <c r="D102" s="544"/>
      <c r="E102" s="436">
        <f>IF(F102&gt;H102,1,0)</f>
        <v>0</v>
      </c>
      <c r="F102" s="434"/>
      <c r="G102" s="435" t="s">
        <v>29</v>
      </c>
      <c r="H102" s="200"/>
      <c r="I102" s="436">
        <f>IF(H102&gt;F102,1,0)</f>
        <v>0</v>
      </c>
      <c r="J102" s="547"/>
      <c r="K102" s="541"/>
      <c r="L102" s="258"/>
      <c r="N102" s="537"/>
      <c r="O102" s="208"/>
      <c r="P102" s="536"/>
      <c r="Q102" s="535"/>
      <c r="R102" s="193"/>
      <c r="S102" s="195"/>
      <c r="T102" s="195"/>
      <c r="U102" s="195"/>
      <c r="V102" s="193"/>
      <c r="W102" s="535"/>
      <c r="X102" s="536"/>
      <c r="Y102" s="208"/>
      <c r="AA102" s="537"/>
      <c r="AB102" s="208"/>
      <c r="AC102" s="536"/>
      <c r="AD102" s="535"/>
      <c r="AE102" s="193"/>
      <c r="AF102" s="195"/>
      <c r="AG102" s="195"/>
      <c r="AH102" s="195"/>
      <c r="AI102" s="193"/>
      <c r="AJ102" s="535"/>
      <c r="AK102" s="536"/>
      <c r="AL102" s="208"/>
    </row>
    <row r="103" spans="1:38" ht="9" customHeight="1" x14ac:dyDescent="0.15">
      <c r="A103" s="555"/>
      <c r="B103" s="253"/>
      <c r="C103" s="539">
        <f>IF(D103=2,1,0)</f>
        <v>0</v>
      </c>
      <c r="D103" s="542">
        <f t="shared" ref="D103" si="118">SUM(E103:E105)</f>
        <v>0</v>
      </c>
      <c r="E103" s="189">
        <f t="shared" ref="E103:E108" si="119">IF(F103&gt;H103,1,0)</f>
        <v>0</v>
      </c>
      <c r="F103" s="432">
        <v>16</v>
      </c>
      <c r="G103" s="191" t="s">
        <v>29</v>
      </c>
      <c r="H103" s="430">
        <v>21</v>
      </c>
      <c r="I103" s="189">
        <f t="shared" ref="I103:I108" si="120">IF(H103&gt;F103,1,0)</f>
        <v>1</v>
      </c>
      <c r="J103" s="545">
        <f t="shared" ref="J103" si="121">SUM(I103:I105)</f>
        <v>1</v>
      </c>
      <c r="K103" s="539">
        <f>IF(J103=2,1,0)</f>
        <v>0</v>
      </c>
      <c r="L103" s="256"/>
      <c r="N103" s="537"/>
      <c r="O103" s="208"/>
      <c r="P103" s="536"/>
      <c r="Q103" s="535"/>
      <c r="R103" s="193"/>
      <c r="S103" s="195"/>
      <c r="T103" s="195"/>
      <c r="U103" s="195"/>
      <c r="V103" s="193"/>
      <c r="W103" s="535"/>
      <c r="X103" s="536"/>
      <c r="Y103" s="208"/>
      <c r="AA103" s="537"/>
      <c r="AB103" s="208"/>
      <c r="AC103" s="536"/>
      <c r="AD103" s="535"/>
      <c r="AE103" s="193"/>
      <c r="AF103" s="195"/>
      <c r="AG103" s="195"/>
      <c r="AH103" s="195"/>
      <c r="AI103" s="193"/>
      <c r="AJ103" s="535"/>
      <c r="AK103" s="536"/>
      <c r="AL103" s="208"/>
    </row>
    <row r="104" spans="1:38" ht="9" customHeight="1" x14ac:dyDescent="0.15">
      <c r="A104" s="555"/>
      <c r="B104" s="254" t="s">
        <v>478</v>
      </c>
      <c r="C104" s="540"/>
      <c r="D104" s="543"/>
      <c r="E104" s="424">
        <f t="shared" si="119"/>
        <v>0</v>
      </c>
      <c r="F104" s="433"/>
      <c r="G104" s="487" t="s">
        <v>531</v>
      </c>
      <c r="H104" s="431"/>
      <c r="I104" s="424">
        <f t="shared" si="120"/>
        <v>0</v>
      </c>
      <c r="J104" s="546"/>
      <c r="K104" s="540"/>
      <c r="L104" s="257" t="s">
        <v>528</v>
      </c>
      <c r="N104" s="537"/>
      <c r="P104" s="536"/>
      <c r="Q104" s="535"/>
      <c r="R104" s="193"/>
      <c r="S104" s="195"/>
      <c r="T104" s="195"/>
      <c r="U104" s="195"/>
      <c r="V104" s="193"/>
      <c r="W104" s="535"/>
      <c r="X104" s="536"/>
      <c r="Y104" s="208"/>
      <c r="AA104" s="537"/>
      <c r="AB104" s="208"/>
      <c r="AC104" s="536"/>
      <c r="AD104" s="535"/>
      <c r="AE104" s="193"/>
      <c r="AF104" s="195"/>
      <c r="AG104" s="195"/>
      <c r="AH104" s="195"/>
      <c r="AI104" s="193"/>
      <c r="AJ104" s="535"/>
      <c r="AK104" s="536"/>
      <c r="AL104" s="208"/>
    </row>
    <row r="105" spans="1:38" ht="9" customHeight="1" x14ac:dyDescent="0.15">
      <c r="A105" s="555"/>
      <c r="B105" s="255"/>
      <c r="C105" s="541"/>
      <c r="D105" s="544"/>
      <c r="E105" s="436">
        <f t="shared" si="119"/>
        <v>0</v>
      </c>
      <c r="F105" s="434"/>
      <c r="G105" s="435" t="s">
        <v>29</v>
      </c>
      <c r="H105" s="200"/>
      <c r="I105" s="436">
        <f t="shared" si="120"/>
        <v>0</v>
      </c>
      <c r="J105" s="547"/>
      <c r="K105" s="541"/>
      <c r="L105" s="258"/>
      <c r="N105" s="537"/>
      <c r="O105" s="208"/>
      <c r="P105" s="536"/>
      <c r="Q105" s="535"/>
      <c r="R105" s="193"/>
      <c r="S105" s="195"/>
      <c r="T105" s="195"/>
      <c r="U105" s="195"/>
      <c r="V105" s="193"/>
      <c r="W105" s="535"/>
      <c r="X105" s="536"/>
      <c r="Y105" s="208"/>
      <c r="AA105" s="537"/>
      <c r="AB105" s="208"/>
      <c r="AC105" s="536"/>
      <c r="AD105" s="535"/>
      <c r="AE105" s="193"/>
      <c r="AF105" s="195"/>
      <c r="AG105" s="195"/>
      <c r="AH105" s="195"/>
      <c r="AI105" s="193"/>
      <c r="AJ105" s="535"/>
      <c r="AK105" s="536"/>
      <c r="AL105" s="208"/>
    </row>
    <row r="106" spans="1:38" ht="9" customHeight="1" x14ac:dyDescent="0.15">
      <c r="A106" s="555"/>
      <c r="B106" s="253" t="s">
        <v>480</v>
      </c>
      <c r="C106" s="539">
        <f>IF(D106=2,1,0)</f>
        <v>0</v>
      </c>
      <c r="D106" s="542">
        <f t="shared" ref="D106" si="122">SUM(E106:E108)</f>
        <v>0</v>
      </c>
      <c r="E106" s="189">
        <f t="shared" si="119"/>
        <v>0</v>
      </c>
      <c r="F106" s="432">
        <v>6</v>
      </c>
      <c r="G106" s="191" t="s">
        <v>29</v>
      </c>
      <c r="H106" s="430">
        <v>21</v>
      </c>
      <c r="I106" s="189">
        <f t="shared" si="120"/>
        <v>1</v>
      </c>
      <c r="J106" s="545">
        <f t="shared" ref="J106" si="123">SUM(I106:I108)</f>
        <v>2</v>
      </c>
      <c r="K106" s="539">
        <f>IF(J106=2,1,0)</f>
        <v>1</v>
      </c>
      <c r="L106" s="256" t="s">
        <v>436</v>
      </c>
      <c r="N106" s="537"/>
      <c r="P106" s="536"/>
      <c r="Q106" s="535"/>
      <c r="R106" s="193"/>
      <c r="S106" s="195"/>
      <c r="T106" s="195"/>
      <c r="U106" s="195"/>
      <c r="V106" s="193"/>
      <c r="W106" s="535"/>
      <c r="X106" s="536"/>
      <c r="Y106" s="208"/>
      <c r="AA106" s="537"/>
      <c r="AB106" s="208"/>
      <c r="AC106" s="536"/>
      <c r="AD106" s="535"/>
      <c r="AE106" s="193"/>
      <c r="AF106" s="195"/>
      <c r="AG106" s="195"/>
      <c r="AH106" s="195"/>
      <c r="AI106" s="193"/>
      <c r="AJ106" s="535"/>
      <c r="AK106" s="536"/>
      <c r="AL106" s="208"/>
    </row>
    <row r="107" spans="1:38" ht="9" customHeight="1" x14ac:dyDescent="0.15">
      <c r="A107" s="555"/>
      <c r="B107" s="254" t="s">
        <v>479</v>
      </c>
      <c r="C107" s="540"/>
      <c r="D107" s="543"/>
      <c r="E107" s="424">
        <f t="shared" si="119"/>
        <v>0</v>
      </c>
      <c r="F107" s="433">
        <v>8</v>
      </c>
      <c r="G107" s="425" t="s">
        <v>29</v>
      </c>
      <c r="H107" s="431">
        <v>21</v>
      </c>
      <c r="I107" s="424">
        <f t="shared" si="120"/>
        <v>1</v>
      </c>
      <c r="J107" s="546"/>
      <c r="K107" s="540"/>
      <c r="L107" s="257" t="s">
        <v>437</v>
      </c>
      <c r="N107" s="537"/>
      <c r="P107" s="536"/>
      <c r="Q107" s="535"/>
      <c r="R107" s="193"/>
      <c r="S107" s="195"/>
      <c r="T107" s="195"/>
      <c r="U107" s="195"/>
      <c r="V107" s="193"/>
      <c r="W107" s="535"/>
      <c r="X107" s="536"/>
      <c r="Y107" s="208"/>
      <c r="AA107" s="537"/>
      <c r="AB107" s="208"/>
      <c r="AC107" s="536"/>
      <c r="AD107" s="535"/>
      <c r="AE107" s="193"/>
      <c r="AF107" s="195"/>
      <c r="AG107" s="195"/>
      <c r="AH107" s="195"/>
      <c r="AI107" s="193"/>
      <c r="AJ107" s="535"/>
      <c r="AK107" s="536"/>
      <c r="AL107" s="208"/>
    </row>
    <row r="108" spans="1:38" ht="9" customHeight="1" x14ac:dyDescent="0.15">
      <c r="A108" s="556"/>
      <c r="B108" s="255"/>
      <c r="C108" s="541"/>
      <c r="D108" s="544"/>
      <c r="E108" s="436">
        <f t="shared" si="119"/>
        <v>0</v>
      </c>
      <c r="F108" s="434"/>
      <c r="G108" s="435" t="s">
        <v>29</v>
      </c>
      <c r="H108" s="200"/>
      <c r="I108" s="436">
        <f t="shared" si="120"/>
        <v>0</v>
      </c>
      <c r="J108" s="547"/>
      <c r="K108" s="541"/>
      <c r="L108" s="258"/>
      <c r="N108" s="537"/>
      <c r="O108" s="208"/>
      <c r="P108" s="536"/>
      <c r="Q108" s="535"/>
      <c r="R108" s="193"/>
      <c r="S108" s="195"/>
      <c r="T108" s="195"/>
      <c r="U108" s="195"/>
      <c r="V108" s="193"/>
      <c r="W108" s="535"/>
      <c r="X108" s="536"/>
      <c r="Y108" s="208"/>
      <c r="AA108" s="537"/>
      <c r="AB108" s="208"/>
      <c r="AC108" s="536"/>
      <c r="AD108" s="535"/>
      <c r="AE108" s="193"/>
      <c r="AF108" s="195"/>
      <c r="AG108" s="195"/>
      <c r="AH108" s="195"/>
      <c r="AI108" s="193"/>
      <c r="AJ108" s="535"/>
      <c r="AK108" s="536"/>
      <c r="AL108" s="208"/>
    </row>
    <row r="109" spans="1:38" ht="12" customHeight="1" x14ac:dyDescent="0.15">
      <c r="A109" s="554">
        <v>17</v>
      </c>
      <c r="B109" s="228" t="str">
        <f>IF(AD27=2,AB27,AL27)</f>
        <v>昭和学院中</v>
      </c>
      <c r="C109" s="236"/>
      <c r="D109" s="552">
        <f>SUM(C111:C119)</f>
        <v>1</v>
      </c>
      <c r="E109" s="548"/>
      <c r="F109" s="548"/>
      <c r="G109" s="548" t="s">
        <v>71</v>
      </c>
      <c r="H109" s="548">
        <f>SUM(K111:K119)</f>
        <v>2</v>
      </c>
      <c r="I109" s="548"/>
      <c r="J109" s="549"/>
      <c r="K109" s="237"/>
      <c r="L109" s="231" t="str">
        <f>IF(AD38=2,AB38,AL38)</f>
        <v>蘇我中</v>
      </c>
      <c r="N109" s="537"/>
      <c r="O109" s="209"/>
      <c r="P109" s="206"/>
      <c r="Q109" s="538"/>
      <c r="R109" s="538"/>
      <c r="S109" s="538"/>
      <c r="T109" s="538"/>
      <c r="U109" s="538"/>
      <c r="V109" s="538"/>
      <c r="W109" s="538"/>
      <c r="X109" s="51"/>
      <c r="Y109" s="209"/>
      <c r="AA109" s="537"/>
      <c r="AB109" s="209"/>
      <c r="AC109" s="206"/>
      <c r="AD109" s="538"/>
      <c r="AE109" s="538"/>
      <c r="AF109" s="538"/>
      <c r="AG109" s="538"/>
      <c r="AH109" s="538"/>
      <c r="AI109" s="538"/>
      <c r="AJ109" s="538"/>
      <c r="AK109" s="51"/>
      <c r="AL109" s="209"/>
    </row>
    <row r="110" spans="1:38" ht="9.75" customHeight="1" x14ac:dyDescent="0.15">
      <c r="A110" s="555"/>
      <c r="B110" s="232" t="str">
        <f>VLOOKUP(B109,Ｔ!$D$3:$E$100,2,FALSE)</f>
        <v>（市川浦安）</v>
      </c>
      <c r="C110" s="238"/>
      <c r="D110" s="553"/>
      <c r="E110" s="550"/>
      <c r="F110" s="550"/>
      <c r="G110" s="550"/>
      <c r="H110" s="550"/>
      <c r="I110" s="550"/>
      <c r="J110" s="551"/>
      <c r="K110" s="239"/>
      <c r="L110" s="235" t="str">
        <f>VLOOKUP(L109,Ｔ!$D$3:$E$100,2,FALSE)</f>
        <v>（千葉）</v>
      </c>
      <c r="N110" s="537"/>
      <c r="O110" s="205"/>
      <c r="P110" s="122"/>
      <c r="Q110" s="538"/>
      <c r="R110" s="538"/>
      <c r="S110" s="538"/>
      <c r="T110" s="538"/>
      <c r="U110" s="538"/>
      <c r="V110" s="538"/>
      <c r="W110" s="538"/>
      <c r="X110" s="51"/>
      <c r="Y110" s="205"/>
      <c r="AA110" s="537"/>
      <c r="AB110" s="205"/>
      <c r="AC110" s="122"/>
      <c r="AD110" s="538"/>
      <c r="AE110" s="538"/>
      <c r="AF110" s="538"/>
      <c r="AG110" s="538"/>
      <c r="AH110" s="538"/>
      <c r="AI110" s="538"/>
      <c r="AJ110" s="538"/>
      <c r="AK110" s="51"/>
      <c r="AL110" s="205"/>
    </row>
    <row r="111" spans="1:38" ht="9" customHeight="1" x14ac:dyDescent="0.15">
      <c r="A111" s="555"/>
      <c r="B111" s="253" t="s">
        <v>298</v>
      </c>
      <c r="C111" s="539">
        <f>IF(D111=2,1,0)</f>
        <v>1</v>
      </c>
      <c r="D111" s="542">
        <f t="shared" ref="D111" si="124">SUM(E111:E113)</f>
        <v>2</v>
      </c>
      <c r="E111" s="189">
        <f>IF(F111&gt;H111,1,0)</f>
        <v>1</v>
      </c>
      <c r="F111" s="432">
        <v>21</v>
      </c>
      <c r="G111" s="191" t="s">
        <v>29</v>
      </c>
      <c r="H111" s="430">
        <v>2</v>
      </c>
      <c r="I111" s="189">
        <f>IF(H111&gt;F111,1,0)</f>
        <v>0</v>
      </c>
      <c r="J111" s="545">
        <f t="shared" ref="J111" si="125">SUM(I111:I113)</f>
        <v>0</v>
      </c>
      <c r="K111" s="539">
        <f>IF(J111=2,1,0)</f>
        <v>0</v>
      </c>
      <c r="L111" s="256" t="s">
        <v>491</v>
      </c>
      <c r="N111" s="537"/>
      <c r="O111" s="208"/>
      <c r="P111" s="536"/>
      <c r="Q111" s="535"/>
      <c r="R111" s="193"/>
      <c r="S111" s="195"/>
      <c r="T111" s="195"/>
      <c r="U111" s="195"/>
      <c r="V111" s="193"/>
      <c r="W111" s="535"/>
      <c r="X111" s="536"/>
      <c r="Y111" s="208"/>
      <c r="AA111" s="537"/>
      <c r="AB111" s="208"/>
      <c r="AC111" s="536"/>
      <c r="AD111" s="535"/>
      <c r="AE111" s="193"/>
      <c r="AF111" s="195"/>
      <c r="AG111" s="195"/>
      <c r="AH111" s="195"/>
      <c r="AI111" s="193"/>
      <c r="AJ111" s="535"/>
      <c r="AK111" s="536"/>
      <c r="AL111" s="208"/>
    </row>
    <row r="112" spans="1:38" ht="9" customHeight="1" x14ac:dyDescent="0.15">
      <c r="A112" s="555"/>
      <c r="B112" s="254" t="s">
        <v>299</v>
      </c>
      <c r="C112" s="540"/>
      <c r="D112" s="543"/>
      <c r="E112" s="424">
        <f>IF(F112&gt;H112,1,0)</f>
        <v>1</v>
      </c>
      <c r="F112" s="433">
        <v>21</v>
      </c>
      <c r="G112" s="425" t="s">
        <v>29</v>
      </c>
      <c r="H112" s="431">
        <v>15</v>
      </c>
      <c r="I112" s="424">
        <f>IF(H112&gt;F112,1,0)</f>
        <v>0</v>
      </c>
      <c r="J112" s="546"/>
      <c r="K112" s="540"/>
      <c r="L112" s="257" t="s">
        <v>492</v>
      </c>
      <c r="N112" s="537"/>
      <c r="O112" s="208"/>
      <c r="P112" s="536"/>
      <c r="Q112" s="535"/>
      <c r="R112" s="193"/>
      <c r="S112" s="195"/>
      <c r="T112" s="195"/>
      <c r="U112" s="195"/>
      <c r="V112" s="193"/>
      <c r="W112" s="535"/>
      <c r="X112" s="536"/>
      <c r="Y112" s="208"/>
      <c r="AA112" s="537"/>
      <c r="AB112" s="208"/>
      <c r="AC112" s="536"/>
      <c r="AD112" s="535"/>
      <c r="AE112" s="193"/>
      <c r="AF112" s="195"/>
      <c r="AG112" s="195"/>
      <c r="AH112" s="195"/>
      <c r="AI112" s="193"/>
      <c r="AJ112" s="535"/>
      <c r="AK112" s="536"/>
      <c r="AL112" s="208"/>
    </row>
    <row r="113" spans="1:38" ht="9" customHeight="1" x14ac:dyDescent="0.15">
      <c r="A113" s="555"/>
      <c r="B113" s="255"/>
      <c r="C113" s="541"/>
      <c r="D113" s="544"/>
      <c r="E113" s="436">
        <f>IF(F113&gt;H113,1,0)</f>
        <v>0</v>
      </c>
      <c r="F113" s="434"/>
      <c r="G113" s="435" t="s">
        <v>29</v>
      </c>
      <c r="H113" s="200"/>
      <c r="I113" s="436">
        <f>IF(H113&gt;F113,1,0)</f>
        <v>0</v>
      </c>
      <c r="J113" s="547"/>
      <c r="K113" s="541"/>
      <c r="L113" s="258"/>
      <c r="N113" s="537"/>
      <c r="O113" s="208"/>
      <c r="P113" s="536"/>
      <c r="Q113" s="535"/>
      <c r="R113" s="193"/>
      <c r="S113" s="195"/>
      <c r="T113" s="195"/>
      <c r="U113" s="195"/>
      <c r="V113" s="193"/>
      <c r="W113" s="535"/>
      <c r="X113" s="536"/>
      <c r="Y113" s="208"/>
      <c r="AA113" s="537"/>
      <c r="AB113" s="208"/>
      <c r="AC113" s="536"/>
      <c r="AD113" s="535"/>
      <c r="AE113" s="193"/>
      <c r="AF113" s="195"/>
      <c r="AG113" s="195"/>
      <c r="AH113" s="195"/>
      <c r="AI113" s="193"/>
      <c r="AJ113" s="535"/>
      <c r="AK113" s="536"/>
      <c r="AL113" s="208"/>
    </row>
    <row r="114" spans="1:38" ht="9" customHeight="1" x14ac:dyDescent="0.15">
      <c r="A114" s="555"/>
      <c r="B114" s="253"/>
      <c r="C114" s="539">
        <f>IF(D114=2,1,0)</f>
        <v>0</v>
      </c>
      <c r="D114" s="542">
        <f t="shared" ref="D114" si="126">SUM(E114:E116)</f>
        <v>0</v>
      </c>
      <c r="E114" s="189">
        <f t="shared" ref="E114:E119" si="127">IF(F114&gt;H114,1,0)</f>
        <v>0</v>
      </c>
      <c r="F114" s="432">
        <v>10</v>
      </c>
      <c r="G114" s="191" t="s">
        <v>29</v>
      </c>
      <c r="H114" s="430">
        <v>21</v>
      </c>
      <c r="I114" s="189">
        <f t="shared" ref="I114:I119" si="128">IF(H114&gt;F114,1,0)</f>
        <v>1</v>
      </c>
      <c r="J114" s="545">
        <f t="shared" ref="J114" si="129">SUM(I114:I116)</f>
        <v>2</v>
      </c>
      <c r="K114" s="539">
        <f>IF(J114=2,1,0)</f>
        <v>1</v>
      </c>
      <c r="L114" s="256"/>
      <c r="N114" s="537"/>
      <c r="O114" s="208"/>
      <c r="P114" s="536"/>
      <c r="Q114" s="535"/>
      <c r="R114" s="193"/>
      <c r="S114" s="195"/>
      <c r="T114" s="195"/>
      <c r="U114" s="195"/>
      <c r="V114" s="193"/>
      <c r="W114" s="535"/>
      <c r="X114" s="536"/>
      <c r="Y114" s="208"/>
      <c r="AA114" s="537"/>
      <c r="AB114" s="208"/>
      <c r="AC114" s="536"/>
      <c r="AD114" s="535"/>
      <c r="AE114" s="193"/>
      <c r="AF114" s="195"/>
      <c r="AG114" s="195"/>
      <c r="AH114" s="195"/>
      <c r="AI114" s="193"/>
      <c r="AJ114" s="535"/>
      <c r="AK114" s="536"/>
      <c r="AL114" s="208"/>
    </row>
    <row r="115" spans="1:38" ht="9" customHeight="1" x14ac:dyDescent="0.15">
      <c r="A115" s="555"/>
      <c r="B115" s="254" t="s">
        <v>300</v>
      </c>
      <c r="C115" s="540"/>
      <c r="D115" s="543"/>
      <c r="E115" s="424">
        <f t="shared" si="127"/>
        <v>0</v>
      </c>
      <c r="F115" s="433">
        <v>20</v>
      </c>
      <c r="G115" s="425" t="s">
        <v>29</v>
      </c>
      <c r="H115" s="431">
        <v>22</v>
      </c>
      <c r="I115" s="424">
        <f t="shared" si="128"/>
        <v>1</v>
      </c>
      <c r="J115" s="546"/>
      <c r="K115" s="540"/>
      <c r="L115" s="257" t="s">
        <v>490</v>
      </c>
      <c r="N115" s="537"/>
      <c r="O115" s="208"/>
      <c r="P115" s="536"/>
      <c r="Q115" s="535"/>
      <c r="R115" s="193"/>
      <c r="S115" s="195"/>
      <c r="T115" s="195"/>
      <c r="U115" s="195"/>
      <c r="V115" s="193"/>
      <c r="W115" s="535"/>
      <c r="X115" s="536"/>
      <c r="Y115" s="208"/>
      <c r="AA115" s="537"/>
      <c r="AB115" s="208"/>
      <c r="AC115" s="536"/>
      <c r="AD115" s="535"/>
      <c r="AE115" s="193"/>
      <c r="AF115" s="195"/>
      <c r="AG115" s="195"/>
      <c r="AH115" s="195"/>
      <c r="AI115" s="193"/>
      <c r="AJ115" s="535"/>
      <c r="AK115" s="536"/>
      <c r="AL115" s="208"/>
    </row>
    <row r="116" spans="1:38" ht="9" customHeight="1" x14ac:dyDescent="0.15">
      <c r="A116" s="555"/>
      <c r="B116" s="255"/>
      <c r="C116" s="541"/>
      <c r="D116" s="544"/>
      <c r="E116" s="436">
        <f t="shared" si="127"/>
        <v>0</v>
      </c>
      <c r="F116" s="434"/>
      <c r="G116" s="435" t="s">
        <v>29</v>
      </c>
      <c r="H116" s="200"/>
      <c r="I116" s="436">
        <f t="shared" si="128"/>
        <v>0</v>
      </c>
      <c r="J116" s="547"/>
      <c r="K116" s="541"/>
      <c r="L116" s="258"/>
      <c r="N116" s="537"/>
      <c r="O116" s="208"/>
      <c r="P116" s="536"/>
      <c r="Q116" s="535"/>
      <c r="R116" s="193"/>
      <c r="S116" s="195"/>
      <c r="T116" s="195"/>
      <c r="U116" s="195"/>
      <c r="V116" s="193"/>
      <c r="W116" s="535"/>
      <c r="X116" s="536"/>
      <c r="Y116" s="208"/>
      <c r="AA116" s="537"/>
      <c r="AB116" s="208"/>
      <c r="AC116" s="536"/>
      <c r="AD116" s="535"/>
      <c r="AE116" s="193"/>
      <c r="AF116" s="195"/>
      <c r="AG116" s="195"/>
      <c r="AH116" s="195"/>
      <c r="AI116" s="193"/>
      <c r="AJ116" s="535"/>
      <c r="AK116" s="536"/>
      <c r="AL116" s="208"/>
    </row>
    <row r="117" spans="1:38" ht="9" customHeight="1" x14ac:dyDescent="0.15">
      <c r="A117" s="555"/>
      <c r="B117" s="253" t="s">
        <v>301</v>
      </c>
      <c r="C117" s="539">
        <f>IF(D117=2,1,0)</f>
        <v>0</v>
      </c>
      <c r="D117" s="542">
        <f t="shared" ref="D117" si="130">SUM(E117:E119)</f>
        <v>0</v>
      </c>
      <c r="E117" s="189">
        <f t="shared" si="127"/>
        <v>0</v>
      </c>
      <c r="F117" s="432">
        <v>7</v>
      </c>
      <c r="G117" s="191" t="s">
        <v>29</v>
      </c>
      <c r="H117" s="430">
        <v>21</v>
      </c>
      <c r="I117" s="189">
        <f t="shared" si="128"/>
        <v>1</v>
      </c>
      <c r="J117" s="545">
        <f t="shared" ref="J117" si="131">SUM(I117:I119)</f>
        <v>2</v>
      </c>
      <c r="K117" s="539">
        <f>IF(J117=2,1,0)</f>
        <v>1</v>
      </c>
      <c r="L117" s="256" t="s">
        <v>529</v>
      </c>
      <c r="N117" s="537"/>
      <c r="O117" s="208"/>
      <c r="P117" s="536"/>
      <c r="Q117" s="535"/>
      <c r="R117" s="193"/>
      <c r="S117" s="195"/>
      <c r="T117" s="195"/>
      <c r="U117" s="195"/>
      <c r="V117" s="193"/>
      <c r="W117" s="535"/>
      <c r="X117" s="536"/>
      <c r="Y117" s="208"/>
      <c r="AA117" s="537"/>
      <c r="AB117" s="208"/>
      <c r="AC117" s="536"/>
      <c r="AD117" s="535"/>
      <c r="AE117" s="193"/>
      <c r="AF117" s="195"/>
      <c r="AG117" s="195"/>
      <c r="AH117" s="195"/>
      <c r="AI117" s="193"/>
      <c r="AJ117" s="535"/>
      <c r="AK117" s="536"/>
      <c r="AL117" s="208"/>
    </row>
    <row r="118" spans="1:38" ht="9" customHeight="1" x14ac:dyDescent="0.15">
      <c r="A118" s="555"/>
      <c r="B118" s="254" t="s">
        <v>302</v>
      </c>
      <c r="C118" s="540"/>
      <c r="D118" s="543"/>
      <c r="E118" s="424">
        <f t="shared" si="127"/>
        <v>0</v>
      </c>
      <c r="F118" s="433">
        <v>3</v>
      </c>
      <c r="G118" s="425" t="s">
        <v>29</v>
      </c>
      <c r="H118" s="431">
        <v>21</v>
      </c>
      <c r="I118" s="424">
        <f t="shared" si="128"/>
        <v>1</v>
      </c>
      <c r="J118" s="546"/>
      <c r="K118" s="540"/>
      <c r="L118" s="257" t="s">
        <v>513</v>
      </c>
      <c r="N118" s="537"/>
      <c r="O118" s="208"/>
      <c r="P118" s="536"/>
      <c r="Q118" s="535"/>
      <c r="R118" s="193"/>
      <c r="S118" s="195"/>
      <c r="T118" s="195"/>
      <c r="U118" s="195"/>
      <c r="V118" s="193"/>
      <c r="W118" s="535"/>
      <c r="X118" s="536"/>
      <c r="Y118" s="208"/>
      <c r="AA118" s="537"/>
      <c r="AB118" s="208"/>
      <c r="AC118" s="536"/>
      <c r="AD118" s="535"/>
      <c r="AE118" s="193"/>
      <c r="AF118" s="195"/>
      <c r="AG118" s="195"/>
      <c r="AH118" s="195"/>
      <c r="AI118" s="193"/>
      <c r="AJ118" s="535"/>
      <c r="AK118" s="536"/>
      <c r="AL118" s="208"/>
    </row>
    <row r="119" spans="1:38" ht="9" customHeight="1" x14ac:dyDescent="0.15">
      <c r="A119" s="556"/>
      <c r="B119" s="255"/>
      <c r="C119" s="541"/>
      <c r="D119" s="544"/>
      <c r="E119" s="436">
        <f t="shared" si="127"/>
        <v>0</v>
      </c>
      <c r="F119" s="434"/>
      <c r="G119" s="435" t="s">
        <v>29</v>
      </c>
      <c r="H119" s="200"/>
      <c r="I119" s="436">
        <f t="shared" si="128"/>
        <v>0</v>
      </c>
      <c r="J119" s="547"/>
      <c r="K119" s="541"/>
      <c r="L119" s="258"/>
      <c r="N119" s="537"/>
      <c r="O119" s="208"/>
      <c r="P119" s="536"/>
      <c r="Q119" s="535"/>
      <c r="R119" s="193"/>
      <c r="S119" s="195"/>
      <c r="T119" s="195"/>
      <c r="U119" s="195"/>
      <c r="V119" s="193"/>
      <c r="W119" s="535"/>
      <c r="X119" s="536"/>
      <c r="Y119" s="208"/>
      <c r="AA119" s="537"/>
      <c r="AB119" s="208"/>
      <c r="AC119" s="536"/>
      <c r="AD119" s="535"/>
      <c r="AE119" s="193"/>
      <c r="AF119" s="195"/>
      <c r="AG119" s="195"/>
      <c r="AH119" s="195"/>
      <c r="AI119" s="193"/>
      <c r="AJ119" s="535"/>
      <c r="AK119" s="536"/>
      <c r="AL119" s="208"/>
    </row>
    <row r="120" spans="1:38" ht="12" customHeight="1" x14ac:dyDescent="0.15">
      <c r="A120" s="213"/>
      <c r="B120" s="209"/>
      <c r="C120" s="206"/>
      <c r="D120" s="538"/>
      <c r="E120" s="538"/>
      <c r="F120" s="538"/>
      <c r="G120" s="538"/>
      <c r="H120" s="538"/>
      <c r="I120" s="538"/>
      <c r="J120" s="538"/>
      <c r="K120" s="51"/>
      <c r="L120" s="209"/>
      <c r="N120" s="537"/>
      <c r="O120" s="209"/>
      <c r="P120" s="206"/>
      <c r="Q120" s="538"/>
      <c r="R120" s="538"/>
      <c r="S120" s="538"/>
      <c r="T120" s="538"/>
      <c r="U120" s="538"/>
      <c r="V120" s="538"/>
      <c r="W120" s="538"/>
      <c r="X120" s="51"/>
      <c r="Y120" s="209"/>
      <c r="AA120" s="537"/>
      <c r="AB120" s="209"/>
      <c r="AC120" s="206"/>
      <c r="AD120" s="538"/>
      <c r="AE120" s="538"/>
      <c r="AF120" s="538"/>
      <c r="AG120" s="538"/>
      <c r="AH120" s="538"/>
      <c r="AI120" s="538"/>
      <c r="AJ120" s="538"/>
      <c r="AK120" s="51"/>
      <c r="AL120" s="209"/>
    </row>
    <row r="121" spans="1:38" ht="9.75" customHeight="1" x14ac:dyDescent="0.15">
      <c r="A121" s="207"/>
      <c r="B121" s="205"/>
      <c r="C121" s="122"/>
      <c r="D121" s="538"/>
      <c r="E121" s="538"/>
      <c r="F121" s="538"/>
      <c r="G121" s="538"/>
      <c r="H121" s="538"/>
      <c r="I121" s="538"/>
      <c r="J121" s="538"/>
      <c r="K121" s="51"/>
      <c r="L121" s="205"/>
      <c r="N121" s="537"/>
      <c r="O121" s="205"/>
      <c r="P121" s="122"/>
      <c r="Q121" s="538"/>
      <c r="R121" s="538"/>
      <c r="S121" s="538"/>
      <c r="T121" s="538"/>
      <c r="U121" s="538"/>
      <c r="V121" s="538"/>
      <c r="W121" s="538"/>
      <c r="X121" s="51"/>
      <c r="Y121" s="205"/>
      <c r="AA121" s="537"/>
      <c r="AB121" s="205"/>
      <c r="AC121" s="122"/>
      <c r="AD121" s="538"/>
      <c r="AE121" s="538"/>
      <c r="AF121" s="538"/>
      <c r="AG121" s="538"/>
      <c r="AH121" s="538"/>
      <c r="AI121" s="538"/>
      <c r="AJ121" s="538"/>
      <c r="AK121" s="51"/>
      <c r="AL121" s="205"/>
    </row>
    <row r="122" spans="1:38" ht="9" customHeight="1" x14ac:dyDescent="0.15">
      <c r="A122" s="207"/>
      <c r="B122" s="208"/>
      <c r="C122" s="536"/>
      <c r="D122" s="535"/>
      <c r="E122" s="193"/>
      <c r="F122" s="195"/>
      <c r="G122" s="195"/>
      <c r="H122" s="195"/>
      <c r="I122" s="193"/>
      <c r="J122" s="535"/>
      <c r="K122" s="536"/>
      <c r="L122" s="208"/>
      <c r="N122" s="537"/>
      <c r="O122" s="208"/>
      <c r="P122" s="536"/>
      <c r="Q122" s="535"/>
      <c r="R122" s="193"/>
      <c r="S122" s="195"/>
      <c r="T122" s="195"/>
      <c r="U122" s="195"/>
      <c r="V122" s="193"/>
      <c r="W122" s="535"/>
      <c r="X122" s="536"/>
      <c r="Y122" s="208"/>
      <c r="AA122" s="537"/>
      <c r="AB122" s="208"/>
      <c r="AC122" s="536"/>
      <c r="AD122" s="535"/>
      <c r="AE122" s="193"/>
      <c r="AF122" s="195"/>
      <c r="AG122" s="195"/>
      <c r="AH122" s="195"/>
      <c r="AI122" s="193"/>
      <c r="AJ122" s="535"/>
      <c r="AK122" s="536"/>
      <c r="AL122" s="208"/>
    </row>
    <row r="123" spans="1:38" ht="9" customHeight="1" x14ac:dyDescent="0.15">
      <c r="A123" s="207"/>
      <c r="B123" s="208"/>
      <c r="C123" s="536"/>
      <c r="D123" s="535"/>
      <c r="E123" s="193"/>
      <c r="F123" s="195"/>
      <c r="G123" s="195"/>
      <c r="H123" s="195"/>
      <c r="I123" s="193"/>
      <c r="J123" s="535"/>
      <c r="K123" s="536"/>
      <c r="L123" s="208"/>
      <c r="N123" s="537"/>
      <c r="O123" s="208"/>
      <c r="P123" s="536"/>
      <c r="Q123" s="535"/>
      <c r="R123" s="193"/>
      <c r="S123" s="195"/>
      <c r="T123" s="195"/>
      <c r="U123" s="195"/>
      <c r="V123" s="193"/>
      <c r="W123" s="535"/>
      <c r="X123" s="536"/>
      <c r="Y123" s="208"/>
      <c r="AA123" s="537"/>
      <c r="AB123" s="208"/>
      <c r="AC123" s="536"/>
      <c r="AD123" s="535"/>
      <c r="AE123" s="193"/>
      <c r="AF123" s="195"/>
      <c r="AG123" s="195"/>
      <c r="AH123" s="195"/>
      <c r="AI123" s="193"/>
      <c r="AJ123" s="535"/>
      <c r="AK123" s="536"/>
      <c r="AL123" s="208"/>
    </row>
    <row r="124" spans="1:38" ht="9" customHeight="1" x14ac:dyDescent="0.15">
      <c r="A124" s="207"/>
      <c r="B124" s="208"/>
      <c r="C124" s="536"/>
      <c r="D124" s="535"/>
      <c r="E124" s="193"/>
      <c r="F124" s="195"/>
      <c r="G124" s="195"/>
      <c r="H124" s="195"/>
      <c r="I124" s="193"/>
      <c r="J124" s="535"/>
      <c r="K124" s="536"/>
      <c r="L124" s="208"/>
      <c r="N124" s="537"/>
      <c r="O124" s="208"/>
      <c r="P124" s="536"/>
      <c r="Q124" s="535"/>
      <c r="R124" s="193"/>
      <c r="S124" s="195"/>
      <c r="T124" s="195"/>
      <c r="U124" s="195"/>
      <c r="V124" s="193"/>
      <c r="W124" s="535"/>
      <c r="X124" s="536"/>
      <c r="Y124" s="208"/>
      <c r="AA124" s="537"/>
      <c r="AB124" s="208"/>
      <c r="AC124" s="536"/>
      <c r="AD124" s="535"/>
      <c r="AE124" s="193"/>
      <c r="AF124" s="195"/>
      <c r="AG124" s="195"/>
      <c r="AH124" s="195"/>
      <c r="AI124" s="193"/>
      <c r="AJ124" s="535"/>
      <c r="AK124" s="536"/>
      <c r="AL124" s="208"/>
    </row>
    <row r="125" spans="1:38" ht="9" customHeight="1" x14ac:dyDescent="0.15">
      <c r="A125" s="207"/>
      <c r="B125" s="208"/>
      <c r="C125" s="536"/>
      <c r="D125" s="535"/>
      <c r="E125" s="193"/>
      <c r="F125" s="195"/>
      <c r="G125" s="195"/>
      <c r="H125" s="195"/>
      <c r="I125" s="193"/>
      <c r="J125" s="535"/>
      <c r="K125" s="536"/>
      <c r="L125" s="208"/>
      <c r="N125" s="537"/>
      <c r="O125" s="208"/>
      <c r="P125" s="536"/>
      <c r="Q125" s="535"/>
      <c r="R125" s="193"/>
      <c r="S125" s="195"/>
      <c r="T125" s="195"/>
      <c r="U125" s="195"/>
      <c r="V125" s="193"/>
      <c r="W125" s="535"/>
      <c r="X125" s="536"/>
      <c r="Y125" s="208"/>
      <c r="AA125" s="537"/>
      <c r="AB125" s="208"/>
      <c r="AC125" s="536"/>
      <c r="AD125" s="535"/>
      <c r="AE125" s="193"/>
      <c r="AF125" s="195"/>
      <c r="AG125" s="195"/>
      <c r="AH125" s="195"/>
      <c r="AI125" s="193"/>
      <c r="AJ125" s="535"/>
      <c r="AK125" s="536"/>
      <c r="AL125" s="208"/>
    </row>
    <row r="126" spans="1:38" ht="9" customHeight="1" x14ac:dyDescent="0.15">
      <c r="A126" s="207"/>
      <c r="B126" s="208"/>
      <c r="C126" s="536"/>
      <c r="D126" s="535"/>
      <c r="E126" s="193"/>
      <c r="F126" s="195"/>
      <c r="G126" s="195"/>
      <c r="H126" s="195"/>
      <c r="I126" s="193"/>
      <c r="J126" s="535"/>
      <c r="K126" s="536"/>
      <c r="L126" s="208"/>
      <c r="N126" s="537"/>
      <c r="O126" s="208"/>
      <c r="P126" s="536"/>
      <c r="Q126" s="535"/>
      <c r="R126" s="193"/>
      <c r="S126" s="195"/>
      <c r="T126" s="195"/>
      <c r="U126" s="195"/>
      <c r="V126" s="193"/>
      <c r="W126" s="535"/>
      <c r="X126" s="536"/>
      <c r="Y126" s="208"/>
      <c r="AA126" s="537"/>
      <c r="AB126" s="208"/>
      <c r="AC126" s="536"/>
      <c r="AD126" s="535"/>
      <c r="AE126" s="193"/>
      <c r="AF126" s="195"/>
      <c r="AG126" s="195"/>
      <c r="AH126" s="195"/>
      <c r="AI126" s="193"/>
      <c r="AJ126" s="535"/>
      <c r="AK126" s="536"/>
      <c r="AL126" s="208"/>
    </row>
    <row r="127" spans="1:38" ht="9" customHeight="1" x14ac:dyDescent="0.15">
      <c r="A127" s="207"/>
      <c r="B127" s="208"/>
      <c r="C127" s="536"/>
      <c r="D127" s="535"/>
      <c r="E127" s="193"/>
      <c r="F127" s="195"/>
      <c r="G127" s="195"/>
      <c r="H127" s="195"/>
      <c r="I127" s="193"/>
      <c r="J127" s="535"/>
      <c r="K127" s="536"/>
      <c r="L127" s="208"/>
      <c r="N127" s="537"/>
      <c r="O127" s="208"/>
      <c r="P127" s="536"/>
      <c r="Q127" s="535"/>
      <c r="R127" s="193"/>
      <c r="S127" s="195"/>
      <c r="T127" s="195"/>
      <c r="U127" s="195"/>
      <c r="V127" s="193"/>
      <c r="W127" s="535"/>
      <c r="X127" s="536"/>
      <c r="Y127" s="208"/>
      <c r="AA127" s="537"/>
      <c r="AB127" s="208"/>
      <c r="AC127" s="536"/>
      <c r="AD127" s="535"/>
      <c r="AE127" s="193"/>
      <c r="AF127" s="195"/>
      <c r="AG127" s="195"/>
      <c r="AH127" s="195"/>
      <c r="AI127" s="193"/>
      <c r="AJ127" s="535"/>
      <c r="AK127" s="536"/>
      <c r="AL127" s="208"/>
    </row>
    <row r="128" spans="1:38" ht="9" customHeight="1" x14ac:dyDescent="0.15">
      <c r="A128" s="207"/>
      <c r="B128" s="208"/>
      <c r="C128" s="536"/>
      <c r="D128" s="535"/>
      <c r="E128" s="193"/>
      <c r="F128" s="195"/>
      <c r="G128" s="195"/>
      <c r="H128" s="195"/>
      <c r="I128" s="193"/>
      <c r="J128" s="535"/>
      <c r="K128" s="536"/>
      <c r="L128" s="208"/>
      <c r="N128" s="537"/>
      <c r="O128" s="208"/>
      <c r="P128" s="536"/>
      <c r="Q128" s="535"/>
      <c r="R128" s="193"/>
      <c r="S128" s="195"/>
      <c r="T128" s="195"/>
      <c r="U128" s="195"/>
      <c r="V128" s="193"/>
      <c r="W128" s="535"/>
      <c r="X128" s="536"/>
      <c r="Y128" s="208"/>
      <c r="AA128" s="537"/>
      <c r="AB128" s="208"/>
      <c r="AC128" s="536"/>
      <c r="AD128" s="535"/>
      <c r="AE128" s="193"/>
      <c r="AF128" s="195"/>
      <c r="AG128" s="195"/>
      <c r="AH128" s="195"/>
      <c r="AI128" s="193"/>
      <c r="AJ128" s="535"/>
      <c r="AK128" s="536"/>
      <c r="AL128" s="208"/>
    </row>
    <row r="129" spans="1:38" ht="9" customHeight="1" x14ac:dyDescent="0.15">
      <c r="A129" s="212" t="s">
        <v>74</v>
      </c>
      <c r="B129" s="208"/>
      <c r="C129" s="536"/>
      <c r="D129" s="535"/>
      <c r="E129" s="193"/>
      <c r="F129" s="195"/>
      <c r="G129" s="195"/>
      <c r="H129" s="195"/>
      <c r="I129" s="193"/>
      <c r="J129" s="535"/>
      <c r="K129" s="536"/>
      <c r="L129" s="208"/>
      <c r="N129" s="537"/>
      <c r="O129" s="208"/>
      <c r="P129" s="536"/>
      <c r="Q129" s="535"/>
      <c r="R129" s="193"/>
      <c r="S129" s="195"/>
      <c r="T129" s="195"/>
      <c r="U129" s="195"/>
      <c r="V129" s="193"/>
      <c r="W129" s="535"/>
      <c r="X129" s="536"/>
      <c r="Y129" s="208"/>
      <c r="AA129" s="537"/>
      <c r="AB129" s="208"/>
      <c r="AC129" s="536"/>
      <c r="AD129" s="535"/>
      <c r="AE129" s="193"/>
      <c r="AF129" s="195"/>
      <c r="AG129" s="195"/>
      <c r="AH129" s="195"/>
      <c r="AI129" s="193"/>
      <c r="AJ129" s="535"/>
      <c r="AK129" s="536"/>
      <c r="AL129" s="208"/>
    </row>
    <row r="130" spans="1:38" ht="9" customHeight="1" x14ac:dyDescent="0.15">
      <c r="A130" s="214"/>
      <c r="B130" s="208"/>
      <c r="C130" s="536"/>
      <c r="D130" s="535"/>
      <c r="E130" s="193"/>
      <c r="F130" s="195"/>
      <c r="G130" s="195"/>
      <c r="H130" s="195"/>
      <c r="I130" s="193"/>
      <c r="J130" s="535"/>
      <c r="K130" s="536"/>
      <c r="L130" s="208"/>
      <c r="N130" s="537"/>
      <c r="O130" s="208"/>
      <c r="P130" s="536"/>
      <c r="Q130" s="535"/>
      <c r="R130" s="193"/>
      <c r="S130" s="195"/>
      <c r="T130" s="195"/>
      <c r="U130" s="195"/>
      <c r="V130" s="193"/>
      <c r="W130" s="535"/>
      <c r="X130" s="536"/>
      <c r="Y130" s="208"/>
      <c r="AA130" s="537"/>
      <c r="AB130" s="208"/>
      <c r="AC130" s="536"/>
      <c r="AD130" s="535"/>
      <c r="AE130" s="193"/>
      <c r="AF130" s="195"/>
      <c r="AG130" s="195"/>
      <c r="AH130" s="195"/>
      <c r="AI130" s="193"/>
      <c r="AJ130" s="535"/>
      <c r="AK130" s="536"/>
      <c r="AL130" s="208"/>
    </row>
    <row r="131" spans="1:38" ht="12" customHeight="1" x14ac:dyDescent="0.15">
      <c r="A131" s="554">
        <v>18</v>
      </c>
      <c r="B131" s="228" t="str">
        <f>IF(D98=2,B98,L98)</f>
        <v>西武台千葉中</v>
      </c>
      <c r="C131" s="236"/>
      <c r="D131" s="552">
        <f>SUM(C133:C141)</f>
        <v>0</v>
      </c>
      <c r="E131" s="548"/>
      <c r="F131" s="548"/>
      <c r="G131" s="548" t="s">
        <v>71</v>
      </c>
      <c r="H131" s="548">
        <f>SUM(K133:K141)</f>
        <v>2</v>
      </c>
      <c r="I131" s="548"/>
      <c r="J131" s="549"/>
      <c r="K131" s="237"/>
      <c r="L131" s="231" t="str">
        <f>IF(D109=2,B109,L109)</f>
        <v>蘇我中</v>
      </c>
      <c r="N131" s="537"/>
      <c r="O131" s="209"/>
      <c r="P131" s="206"/>
      <c r="Q131" s="538"/>
      <c r="R131" s="538"/>
      <c r="S131" s="538"/>
      <c r="T131" s="538"/>
      <c r="U131" s="538"/>
      <c r="V131" s="538"/>
      <c r="W131" s="538"/>
      <c r="X131" s="51"/>
      <c r="Y131" s="209"/>
      <c r="AA131" s="537"/>
      <c r="AB131" s="209"/>
      <c r="AC131" s="206"/>
      <c r="AD131" s="538"/>
      <c r="AE131" s="538"/>
      <c r="AF131" s="538"/>
      <c r="AG131" s="538"/>
      <c r="AH131" s="538"/>
      <c r="AI131" s="538"/>
      <c r="AJ131" s="538"/>
      <c r="AK131" s="51"/>
      <c r="AL131" s="209"/>
    </row>
    <row r="132" spans="1:38" ht="9.75" customHeight="1" x14ac:dyDescent="0.15">
      <c r="A132" s="555"/>
      <c r="B132" s="232" t="str">
        <f>VLOOKUP(B131,Ｔ!$D$3:$E$100,2,FALSE)</f>
        <v>（葛北）</v>
      </c>
      <c r="C132" s="238"/>
      <c r="D132" s="553"/>
      <c r="E132" s="550"/>
      <c r="F132" s="550"/>
      <c r="G132" s="550"/>
      <c r="H132" s="550"/>
      <c r="I132" s="550"/>
      <c r="J132" s="551"/>
      <c r="K132" s="239"/>
      <c r="L132" s="235" t="str">
        <f>VLOOKUP(L131,Ｔ!$D$3:$E$100,2,FALSE)</f>
        <v>（千葉）</v>
      </c>
      <c r="N132" s="537"/>
      <c r="O132" s="205"/>
      <c r="P132" s="122"/>
      <c r="Q132" s="538"/>
      <c r="R132" s="538"/>
      <c r="S132" s="538"/>
      <c r="T132" s="538"/>
      <c r="U132" s="538"/>
      <c r="V132" s="538"/>
      <c r="W132" s="538"/>
      <c r="X132" s="51"/>
      <c r="Y132" s="205"/>
      <c r="AA132" s="537"/>
      <c r="AB132" s="205"/>
      <c r="AC132" s="122"/>
      <c r="AD132" s="538"/>
      <c r="AE132" s="538"/>
      <c r="AF132" s="538"/>
      <c r="AG132" s="538"/>
      <c r="AH132" s="538"/>
      <c r="AI132" s="538"/>
      <c r="AJ132" s="538"/>
      <c r="AK132" s="51"/>
      <c r="AL132" s="205"/>
    </row>
    <row r="133" spans="1:38" ht="9" customHeight="1" x14ac:dyDescent="0.15">
      <c r="A133" s="555"/>
      <c r="B133" s="253" t="s">
        <v>435</v>
      </c>
      <c r="C133" s="539">
        <f>IF(D133=2,1,0)</f>
        <v>0</v>
      </c>
      <c r="D133" s="542">
        <f t="shared" ref="D133" si="132">SUM(E133:E135)</f>
        <v>1</v>
      </c>
      <c r="E133" s="189">
        <f>IF(F133&gt;H133,1,0)</f>
        <v>0</v>
      </c>
      <c r="F133" s="432">
        <v>20</v>
      </c>
      <c r="G133" s="191" t="s">
        <v>29</v>
      </c>
      <c r="H133" s="430">
        <v>22</v>
      </c>
      <c r="I133" s="189">
        <f>IF(H133&gt;F133,1,0)</f>
        <v>1</v>
      </c>
      <c r="J133" s="545">
        <f t="shared" ref="J133" si="133">SUM(I133:I135)</f>
        <v>2</v>
      </c>
      <c r="K133" s="539">
        <f>IF(J133=2,1,0)</f>
        <v>1</v>
      </c>
      <c r="L133" s="256" t="s">
        <v>491</v>
      </c>
      <c r="N133" s="537"/>
      <c r="O133" s="208"/>
      <c r="P133" s="536"/>
      <c r="Q133" s="535"/>
      <c r="R133" s="193"/>
      <c r="S133" s="195"/>
      <c r="T133" s="195"/>
      <c r="U133" s="195"/>
      <c r="V133" s="193"/>
      <c r="W133" s="535"/>
      <c r="X133" s="536"/>
      <c r="Y133" s="208"/>
      <c r="AA133" s="537"/>
      <c r="AB133" s="208"/>
      <c r="AC133" s="536"/>
      <c r="AD133" s="535"/>
      <c r="AE133" s="193"/>
      <c r="AF133" s="195"/>
      <c r="AG133" s="195"/>
      <c r="AH133" s="195"/>
      <c r="AI133" s="193"/>
      <c r="AJ133" s="535"/>
      <c r="AK133" s="536"/>
      <c r="AL133" s="208"/>
    </row>
    <row r="134" spans="1:38" ht="9" customHeight="1" x14ac:dyDescent="0.15">
      <c r="A134" s="555"/>
      <c r="B134" s="254" t="s">
        <v>434</v>
      </c>
      <c r="C134" s="540"/>
      <c r="D134" s="543"/>
      <c r="E134" s="424">
        <f>IF(F134&gt;H134,1,0)</f>
        <v>1</v>
      </c>
      <c r="F134" s="433">
        <v>21</v>
      </c>
      <c r="G134" s="425" t="s">
        <v>29</v>
      </c>
      <c r="H134" s="431">
        <v>19</v>
      </c>
      <c r="I134" s="424">
        <f>IF(H134&gt;F134,1,0)</f>
        <v>0</v>
      </c>
      <c r="J134" s="546"/>
      <c r="K134" s="540"/>
      <c r="L134" s="257" t="s">
        <v>492</v>
      </c>
      <c r="N134" s="537"/>
      <c r="O134" s="208"/>
      <c r="P134" s="536"/>
      <c r="Q134" s="535"/>
      <c r="R134" s="193"/>
      <c r="S134" s="195"/>
      <c r="T134" s="195"/>
      <c r="U134" s="195"/>
      <c r="V134" s="193"/>
      <c r="W134" s="535"/>
      <c r="X134" s="536"/>
      <c r="Y134" s="208"/>
      <c r="AA134" s="537"/>
      <c r="AB134" s="208"/>
      <c r="AC134" s="536"/>
      <c r="AD134" s="535"/>
      <c r="AE134" s="193"/>
      <c r="AF134" s="195"/>
      <c r="AG134" s="195"/>
      <c r="AH134" s="195"/>
      <c r="AI134" s="193"/>
      <c r="AJ134" s="535"/>
      <c r="AK134" s="536"/>
      <c r="AL134" s="208"/>
    </row>
    <row r="135" spans="1:38" ht="9" customHeight="1" x14ac:dyDescent="0.15">
      <c r="A135" s="555"/>
      <c r="B135" s="255"/>
      <c r="C135" s="541"/>
      <c r="D135" s="544"/>
      <c r="E135" s="436">
        <f>IF(F135&gt;H135,1,0)</f>
        <v>0</v>
      </c>
      <c r="F135" s="434">
        <v>19</v>
      </c>
      <c r="G135" s="435" t="s">
        <v>29</v>
      </c>
      <c r="H135" s="200">
        <v>21</v>
      </c>
      <c r="I135" s="436">
        <f>IF(H135&gt;F135,1,0)</f>
        <v>1</v>
      </c>
      <c r="J135" s="547"/>
      <c r="K135" s="541"/>
      <c r="L135" s="258"/>
      <c r="N135" s="537"/>
      <c r="O135" s="208"/>
      <c r="P135" s="536"/>
      <c r="Q135" s="535"/>
      <c r="R135" s="193"/>
      <c r="S135" s="195"/>
      <c r="T135" s="195"/>
      <c r="U135" s="195"/>
      <c r="V135" s="193"/>
      <c r="W135" s="535"/>
      <c r="X135" s="536"/>
      <c r="Y135" s="208"/>
      <c r="AA135" s="537"/>
      <c r="AB135" s="208"/>
      <c r="AC135" s="536"/>
      <c r="AD135" s="535"/>
      <c r="AE135" s="193"/>
      <c r="AF135" s="195"/>
      <c r="AG135" s="195"/>
      <c r="AH135" s="195"/>
      <c r="AI135" s="193"/>
      <c r="AJ135" s="535"/>
      <c r="AK135" s="536"/>
      <c r="AL135" s="208"/>
    </row>
    <row r="136" spans="1:38" ht="9" customHeight="1" x14ac:dyDescent="0.15">
      <c r="A136" s="555"/>
      <c r="B136" s="253"/>
      <c r="C136" s="539">
        <f>IF(D136=2,1,0)</f>
        <v>0</v>
      </c>
      <c r="D136" s="542">
        <f t="shared" ref="D136" si="134">SUM(E136:E138)</f>
        <v>1</v>
      </c>
      <c r="E136" s="189">
        <f t="shared" ref="E136:E141" si="135">IF(F136&gt;H136,1,0)</f>
        <v>0</v>
      </c>
      <c r="F136" s="432">
        <v>12</v>
      </c>
      <c r="G136" s="191" t="s">
        <v>29</v>
      </c>
      <c r="H136" s="430">
        <v>21</v>
      </c>
      <c r="I136" s="189">
        <f t="shared" ref="I136:I141" si="136">IF(H136&gt;F136,1,0)</f>
        <v>1</v>
      </c>
      <c r="J136" s="545">
        <f t="shared" ref="J136" si="137">SUM(I136:I138)</f>
        <v>2</v>
      </c>
      <c r="K136" s="539">
        <f>IF(J136=2,1,0)</f>
        <v>1</v>
      </c>
      <c r="L136" s="256"/>
      <c r="N136" s="537"/>
      <c r="O136" s="208"/>
      <c r="P136" s="536"/>
      <c r="Q136" s="535"/>
      <c r="R136" s="193"/>
      <c r="S136" s="195"/>
      <c r="T136" s="195"/>
      <c r="U136" s="195"/>
      <c r="V136" s="193"/>
      <c r="W136" s="535"/>
      <c r="X136" s="536"/>
      <c r="Y136" s="208"/>
      <c r="AA136" s="537"/>
      <c r="AB136" s="208"/>
      <c r="AC136" s="536"/>
      <c r="AD136" s="535"/>
      <c r="AE136" s="193"/>
      <c r="AF136" s="195"/>
      <c r="AG136" s="195"/>
      <c r="AH136" s="195"/>
      <c r="AI136" s="193"/>
      <c r="AJ136" s="535"/>
      <c r="AK136" s="536"/>
      <c r="AL136" s="208"/>
    </row>
    <row r="137" spans="1:38" ht="9" customHeight="1" x14ac:dyDescent="0.15">
      <c r="A137" s="555"/>
      <c r="B137" s="254" t="s">
        <v>528</v>
      </c>
      <c r="C137" s="540"/>
      <c r="D137" s="543"/>
      <c r="E137" s="424">
        <f t="shared" si="135"/>
        <v>1</v>
      </c>
      <c r="F137" s="433">
        <v>21</v>
      </c>
      <c r="G137" s="425" t="s">
        <v>29</v>
      </c>
      <c r="H137" s="431">
        <v>18</v>
      </c>
      <c r="I137" s="424">
        <f t="shared" si="136"/>
        <v>0</v>
      </c>
      <c r="J137" s="546"/>
      <c r="K137" s="540"/>
      <c r="L137" s="257" t="s">
        <v>490</v>
      </c>
      <c r="N137" s="537"/>
      <c r="O137" s="208"/>
      <c r="P137" s="536"/>
      <c r="Q137" s="535"/>
      <c r="R137" s="193"/>
      <c r="S137" s="195"/>
      <c r="T137" s="195"/>
      <c r="U137" s="195"/>
      <c r="V137" s="193"/>
      <c r="W137" s="535"/>
      <c r="X137" s="536"/>
      <c r="Y137" s="208"/>
      <c r="AA137" s="537"/>
      <c r="AB137" s="208"/>
      <c r="AC137" s="536"/>
      <c r="AD137" s="535"/>
      <c r="AE137" s="193"/>
      <c r="AF137" s="195"/>
      <c r="AG137" s="195"/>
      <c r="AH137" s="195"/>
      <c r="AI137" s="193"/>
      <c r="AJ137" s="535"/>
      <c r="AK137" s="536"/>
      <c r="AL137" s="208"/>
    </row>
    <row r="138" spans="1:38" ht="9" customHeight="1" x14ac:dyDescent="0.15">
      <c r="A138" s="555"/>
      <c r="B138" s="255"/>
      <c r="C138" s="541"/>
      <c r="D138" s="544"/>
      <c r="E138" s="436">
        <f t="shared" si="135"/>
        <v>0</v>
      </c>
      <c r="F138" s="434">
        <v>7</v>
      </c>
      <c r="G138" s="435" t="s">
        <v>29</v>
      </c>
      <c r="H138" s="200">
        <v>21</v>
      </c>
      <c r="I138" s="436">
        <f t="shared" si="136"/>
        <v>1</v>
      </c>
      <c r="J138" s="547"/>
      <c r="K138" s="541"/>
      <c r="L138" s="258"/>
      <c r="N138" s="537"/>
      <c r="O138" s="208"/>
      <c r="P138" s="536"/>
      <c r="Q138" s="535"/>
      <c r="R138" s="193"/>
      <c r="S138" s="195"/>
      <c r="T138" s="195"/>
      <c r="U138" s="195"/>
      <c r="V138" s="193"/>
      <c r="W138" s="535"/>
      <c r="X138" s="536"/>
      <c r="Y138" s="208"/>
      <c r="AA138" s="537"/>
      <c r="AB138" s="208"/>
      <c r="AC138" s="536"/>
      <c r="AD138" s="535"/>
      <c r="AE138" s="193"/>
      <c r="AF138" s="195"/>
      <c r="AG138" s="195"/>
      <c r="AH138" s="195"/>
      <c r="AI138" s="193"/>
      <c r="AJ138" s="535"/>
      <c r="AK138" s="536"/>
      <c r="AL138" s="208"/>
    </row>
    <row r="139" spans="1:38" ht="9" customHeight="1" x14ac:dyDescent="0.15">
      <c r="A139" s="555"/>
      <c r="B139" s="253" t="s">
        <v>436</v>
      </c>
      <c r="C139" s="539">
        <f>IF(D139=2,1,0)</f>
        <v>0</v>
      </c>
      <c r="D139" s="542">
        <f t="shared" ref="D139" si="138">SUM(E139:E141)</f>
        <v>0</v>
      </c>
      <c r="E139" s="189">
        <f t="shared" si="135"/>
        <v>0</v>
      </c>
      <c r="F139" s="432"/>
      <c r="G139" s="191" t="s">
        <v>29</v>
      </c>
      <c r="H139" s="430"/>
      <c r="I139" s="189">
        <f t="shared" si="136"/>
        <v>0</v>
      </c>
      <c r="J139" s="545">
        <f t="shared" ref="J139" si="139">SUM(I139:I141)</f>
        <v>0</v>
      </c>
      <c r="K139" s="539">
        <f>IF(J139=2,1,0)</f>
        <v>0</v>
      </c>
      <c r="L139" s="256" t="s">
        <v>488</v>
      </c>
      <c r="N139" s="537"/>
      <c r="O139" s="208"/>
      <c r="P139" s="536"/>
      <c r="Q139" s="535"/>
      <c r="R139" s="193"/>
      <c r="S139" s="195"/>
      <c r="T139" s="195"/>
      <c r="U139" s="195"/>
      <c r="V139" s="193"/>
      <c r="W139" s="535"/>
      <c r="X139" s="536"/>
      <c r="Y139" s="208"/>
      <c r="AA139" s="537"/>
      <c r="AB139" s="208"/>
      <c r="AC139" s="536"/>
      <c r="AD139" s="535"/>
      <c r="AE139" s="193"/>
      <c r="AF139" s="195"/>
      <c r="AG139" s="195"/>
      <c r="AH139" s="195"/>
      <c r="AI139" s="193"/>
      <c r="AJ139" s="535"/>
      <c r="AK139" s="536"/>
      <c r="AL139" s="208"/>
    </row>
    <row r="140" spans="1:38" ht="9" customHeight="1" x14ac:dyDescent="0.15">
      <c r="A140" s="555"/>
      <c r="B140" s="254" t="s">
        <v>437</v>
      </c>
      <c r="C140" s="540"/>
      <c r="D140" s="543"/>
      <c r="E140" s="424">
        <f t="shared" si="135"/>
        <v>0</v>
      </c>
      <c r="F140" s="433"/>
      <c r="G140" s="425" t="s">
        <v>29</v>
      </c>
      <c r="H140" s="431"/>
      <c r="I140" s="424">
        <f t="shared" si="136"/>
        <v>0</v>
      </c>
      <c r="J140" s="546"/>
      <c r="K140" s="540"/>
      <c r="L140" s="257" t="s">
        <v>489</v>
      </c>
      <c r="N140" s="537"/>
      <c r="O140" s="208"/>
      <c r="P140" s="536"/>
      <c r="Q140" s="535"/>
      <c r="R140" s="193"/>
      <c r="S140" s="195"/>
      <c r="T140" s="195"/>
      <c r="U140" s="195"/>
      <c r="V140" s="193"/>
      <c r="W140" s="535"/>
      <c r="X140" s="536"/>
      <c r="Y140" s="208"/>
      <c r="AA140" s="537"/>
      <c r="AB140" s="208"/>
      <c r="AC140" s="536"/>
      <c r="AD140" s="535"/>
      <c r="AE140" s="193"/>
      <c r="AF140" s="195"/>
      <c r="AG140" s="195"/>
      <c r="AH140" s="195"/>
      <c r="AI140" s="193"/>
      <c r="AJ140" s="535"/>
      <c r="AK140" s="536"/>
      <c r="AL140" s="208"/>
    </row>
    <row r="141" spans="1:38" ht="9" customHeight="1" x14ac:dyDescent="0.15">
      <c r="A141" s="556"/>
      <c r="B141" s="255"/>
      <c r="C141" s="541"/>
      <c r="D141" s="544"/>
      <c r="E141" s="436">
        <f t="shared" si="135"/>
        <v>0</v>
      </c>
      <c r="F141" s="434"/>
      <c r="G141" s="435" t="s">
        <v>29</v>
      </c>
      <c r="H141" s="200"/>
      <c r="I141" s="436">
        <f t="shared" si="136"/>
        <v>0</v>
      </c>
      <c r="J141" s="547"/>
      <c r="K141" s="541"/>
      <c r="L141" s="258"/>
      <c r="N141" s="537"/>
      <c r="O141" s="208"/>
      <c r="P141" s="536"/>
      <c r="Q141" s="535"/>
      <c r="R141" s="193"/>
      <c r="S141" s="195"/>
      <c r="T141" s="195"/>
      <c r="U141" s="195"/>
      <c r="V141" s="193"/>
      <c r="W141" s="535"/>
      <c r="X141" s="536"/>
      <c r="Y141" s="208"/>
      <c r="AA141" s="537"/>
      <c r="AB141" s="208"/>
      <c r="AC141" s="536"/>
      <c r="AD141" s="535"/>
      <c r="AE141" s="193"/>
      <c r="AF141" s="195"/>
      <c r="AG141" s="195"/>
      <c r="AH141" s="195"/>
      <c r="AI141" s="193"/>
      <c r="AJ141" s="535"/>
      <c r="AK141" s="536"/>
      <c r="AL141" s="208"/>
    </row>
    <row r="142" spans="1:38" ht="12" customHeight="1" x14ac:dyDescent="0.15">
      <c r="A142" s="213"/>
      <c r="B142" s="209"/>
      <c r="C142" s="206"/>
      <c r="D142" s="538"/>
      <c r="E142" s="538"/>
      <c r="F142" s="538"/>
      <c r="G142" s="538"/>
      <c r="H142" s="538"/>
      <c r="I142" s="538"/>
      <c r="J142" s="538"/>
      <c r="K142" s="51"/>
      <c r="L142" s="209"/>
      <c r="N142" s="537"/>
      <c r="O142" s="209"/>
      <c r="P142" s="206"/>
      <c r="Q142" s="538"/>
      <c r="R142" s="538"/>
      <c r="S142" s="538"/>
      <c r="T142" s="538"/>
      <c r="U142" s="538"/>
      <c r="V142" s="538"/>
      <c r="W142" s="538"/>
      <c r="X142" s="51"/>
      <c r="Y142" s="209"/>
      <c r="AA142" s="537"/>
      <c r="AB142" s="209"/>
      <c r="AC142" s="206"/>
      <c r="AD142" s="538"/>
      <c r="AE142" s="538"/>
      <c r="AF142" s="538"/>
      <c r="AG142" s="538"/>
      <c r="AH142" s="538"/>
      <c r="AI142" s="538"/>
      <c r="AJ142" s="538"/>
      <c r="AK142" s="51"/>
      <c r="AL142" s="209"/>
    </row>
    <row r="143" spans="1:38" ht="9.75" customHeight="1" x14ac:dyDescent="0.15">
      <c r="A143" s="207"/>
      <c r="B143" s="205"/>
      <c r="C143" s="122"/>
      <c r="D143" s="538"/>
      <c r="E143" s="538"/>
      <c r="F143" s="538"/>
      <c r="G143" s="538"/>
      <c r="H143" s="538"/>
      <c r="I143" s="538"/>
      <c r="J143" s="538"/>
      <c r="K143" s="51"/>
      <c r="L143" s="205"/>
      <c r="N143" s="537"/>
      <c r="O143" s="205"/>
      <c r="P143" s="122"/>
      <c r="Q143" s="538"/>
      <c r="R143" s="538"/>
      <c r="S143" s="538"/>
      <c r="T143" s="538"/>
      <c r="U143" s="538"/>
      <c r="V143" s="538"/>
      <c r="W143" s="538"/>
      <c r="X143" s="51"/>
      <c r="Y143" s="205"/>
      <c r="AA143" s="537"/>
      <c r="AB143" s="205"/>
      <c r="AC143" s="122"/>
      <c r="AD143" s="538"/>
      <c r="AE143" s="538"/>
      <c r="AF143" s="538"/>
      <c r="AG143" s="538"/>
      <c r="AH143" s="538"/>
      <c r="AI143" s="538"/>
      <c r="AJ143" s="538"/>
      <c r="AK143" s="51"/>
      <c r="AL143" s="205"/>
    </row>
    <row r="144" spans="1:38" ht="9" customHeight="1" x14ac:dyDescent="0.15">
      <c r="A144" s="207"/>
      <c r="B144" s="208"/>
      <c r="C144" s="536"/>
      <c r="D144" s="535"/>
      <c r="E144" s="193"/>
      <c r="F144" s="195"/>
      <c r="G144" s="195"/>
      <c r="H144" s="195"/>
      <c r="I144" s="193"/>
      <c r="J144" s="535"/>
      <c r="K144" s="536"/>
      <c r="L144" s="208"/>
      <c r="N144" s="537"/>
      <c r="O144" s="208"/>
      <c r="P144" s="536"/>
      <c r="Q144" s="535"/>
      <c r="R144" s="193"/>
      <c r="S144" s="195"/>
      <c r="T144" s="195"/>
      <c r="U144" s="195"/>
      <c r="V144" s="193"/>
      <c r="W144" s="535"/>
      <c r="X144" s="536"/>
      <c r="Y144" s="208"/>
      <c r="AA144" s="537"/>
      <c r="AB144" s="208"/>
      <c r="AC144" s="536"/>
      <c r="AD144" s="535"/>
      <c r="AE144" s="193"/>
      <c r="AF144" s="195"/>
      <c r="AG144" s="195"/>
      <c r="AH144" s="195"/>
      <c r="AI144" s="193"/>
      <c r="AJ144" s="535"/>
      <c r="AK144" s="536"/>
      <c r="AL144" s="208"/>
    </row>
    <row r="145" spans="1:38" ht="9" customHeight="1" x14ac:dyDescent="0.15">
      <c r="A145" s="207"/>
      <c r="B145" s="208"/>
      <c r="C145" s="536"/>
      <c r="D145" s="535"/>
      <c r="E145" s="193"/>
      <c r="F145" s="195"/>
      <c r="G145" s="195"/>
      <c r="H145" s="195"/>
      <c r="I145" s="193"/>
      <c r="J145" s="535"/>
      <c r="K145" s="536"/>
      <c r="L145" s="208"/>
      <c r="N145" s="537"/>
      <c r="O145" s="208"/>
      <c r="P145" s="536"/>
      <c r="Q145" s="535"/>
      <c r="R145" s="193"/>
      <c r="S145" s="195"/>
      <c r="T145" s="195"/>
      <c r="U145" s="195"/>
      <c r="V145" s="193"/>
      <c r="W145" s="535"/>
      <c r="X145" s="536"/>
      <c r="Y145" s="208"/>
      <c r="AA145" s="537"/>
      <c r="AB145" s="208"/>
      <c r="AC145" s="536"/>
      <c r="AD145" s="535"/>
      <c r="AE145" s="193"/>
      <c r="AF145" s="195"/>
      <c r="AG145" s="195"/>
      <c r="AH145" s="195"/>
      <c r="AI145" s="193"/>
      <c r="AJ145" s="535"/>
      <c r="AK145" s="536"/>
      <c r="AL145" s="208"/>
    </row>
    <row r="146" spans="1:38" ht="9" customHeight="1" x14ac:dyDescent="0.15">
      <c r="A146" s="207"/>
      <c r="B146" s="208"/>
      <c r="C146" s="536"/>
      <c r="D146" s="535"/>
      <c r="E146" s="193"/>
      <c r="F146" s="195"/>
      <c r="G146" s="195"/>
      <c r="H146" s="195"/>
      <c r="I146" s="193"/>
      <c r="J146" s="535"/>
      <c r="K146" s="536"/>
      <c r="L146" s="208"/>
      <c r="N146" s="537"/>
      <c r="O146" s="208"/>
      <c r="P146" s="536"/>
      <c r="Q146" s="535"/>
      <c r="R146" s="193"/>
      <c r="S146" s="195"/>
      <c r="T146" s="195"/>
      <c r="U146" s="195"/>
      <c r="V146" s="193"/>
      <c r="W146" s="535"/>
      <c r="X146" s="536"/>
      <c r="Y146" s="208"/>
      <c r="AA146" s="537"/>
      <c r="AB146" s="208"/>
      <c r="AC146" s="536"/>
      <c r="AD146" s="535"/>
      <c r="AE146" s="193"/>
      <c r="AF146" s="195"/>
      <c r="AG146" s="195"/>
      <c r="AH146" s="195"/>
      <c r="AI146" s="193"/>
      <c r="AJ146" s="535"/>
      <c r="AK146" s="536"/>
      <c r="AL146" s="208"/>
    </row>
    <row r="147" spans="1:38" ht="9" customHeight="1" x14ac:dyDescent="0.15">
      <c r="A147" s="207"/>
      <c r="B147" s="208"/>
      <c r="C147" s="536"/>
      <c r="D147" s="535"/>
      <c r="E147" s="193"/>
      <c r="F147" s="195"/>
      <c r="G147" s="195"/>
      <c r="H147" s="195"/>
      <c r="I147" s="193"/>
      <c r="J147" s="535"/>
      <c r="K147" s="536"/>
      <c r="L147" s="208"/>
      <c r="N147" s="537"/>
      <c r="O147" s="208"/>
      <c r="P147" s="536"/>
      <c r="Q147" s="535"/>
      <c r="R147" s="193"/>
      <c r="S147" s="195"/>
      <c r="T147" s="195"/>
      <c r="U147" s="195"/>
      <c r="V147" s="193"/>
      <c r="W147" s="535"/>
      <c r="X147" s="536"/>
      <c r="Y147" s="208"/>
      <c r="AA147" s="537"/>
      <c r="AB147" s="208"/>
      <c r="AC147" s="536"/>
      <c r="AD147" s="535"/>
      <c r="AE147" s="193"/>
      <c r="AF147" s="195"/>
      <c r="AG147" s="195"/>
      <c r="AH147" s="195"/>
      <c r="AI147" s="193"/>
      <c r="AJ147" s="535"/>
      <c r="AK147" s="536"/>
      <c r="AL147" s="208"/>
    </row>
    <row r="148" spans="1:38" ht="9" customHeight="1" x14ac:dyDescent="0.15">
      <c r="A148" s="207"/>
      <c r="B148" s="208"/>
      <c r="C148" s="536"/>
      <c r="D148" s="535"/>
      <c r="E148" s="268"/>
      <c r="F148" s="267"/>
      <c r="G148" s="267"/>
      <c r="H148" s="267"/>
      <c r="I148" s="268"/>
      <c r="J148" s="535"/>
      <c r="K148" s="536"/>
      <c r="L148" s="208"/>
      <c r="N148" s="537"/>
      <c r="O148" s="208"/>
      <c r="P148" s="536"/>
      <c r="Q148" s="535"/>
      <c r="R148" s="268"/>
      <c r="S148" s="267"/>
      <c r="T148" s="267"/>
      <c r="U148" s="267"/>
      <c r="V148" s="268"/>
      <c r="W148" s="535"/>
      <c r="X148" s="536"/>
      <c r="Y148" s="208"/>
      <c r="AA148" s="537"/>
      <c r="AB148" s="208"/>
      <c r="AC148" s="536"/>
      <c r="AD148" s="535"/>
      <c r="AE148" s="268"/>
      <c r="AF148" s="267"/>
      <c r="AG148" s="267"/>
      <c r="AH148" s="267"/>
      <c r="AI148" s="268"/>
      <c r="AJ148" s="535"/>
      <c r="AK148" s="536"/>
      <c r="AL148" s="208"/>
    </row>
    <row r="149" spans="1:38" ht="9" customHeight="1" x14ac:dyDescent="0.15">
      <c r="A149" s="207"/>
      <c r="B149" s="208"/>
      <c r="C149" s="536"/>
      <c r="D149" s="535"/>
      <c r="E149" s="193"/>
      <c r="F149" s="195"/>
      <c r="G149" s="195"/>
      <c r="H149" s="195"/>
      <c r="I149" s="193"/>
      <c r="J149" s="535"/>
      <c r="K149" s="536"/>
      <c r="L149" s="208"/>
      <c r="N149" s="537"/>
      <c r="O149" s="208"/>
      <c r="P149" s="536"/>
      <c r="Q149" s="535"/>
      <c r="R149" s="193"/>
      <c r="S149" s="195"/>
      <c r="T149" s="195"/>
      <c r="U149" s="195"/>
      <c r="V149" s="193"/>
      <c r="W149" s="535"/>
      <c r="X149" s="536"/>
      <c r="Y149" s="208"/>
      <c r="AA149" s="537"/>
      <c r="AB149" s="208"/>
      <c r="AC149" s="536"/>
      <c r="AD149" s="535"/>
      <c r="AE149" s="193"/>
      <c r="AF149" s="195"/>
      <c r="AG149" s="195"/>
      <c r="AH149" s="195"/>
      <c r="AI149" s="193"/>
      <c r="AJ149" s="535"/>
      <c r="AK149" s="536"/>
      <c r="AL149" s="208"/>
    </row>
    <row r="150" spans="1:38" ht="9" customHeight="1" x14ac:dyDescent="0.15">
      <c r="A150" s="207"/>
      <c r="B150" s="208"/>
      <c r="C150" s="536"/>
      <c r="D150" s="535"/>
      <c r="E150" s="193"/>
      <c r="F150" s="195"/>
      <c r="G150" s="195"/>
      <c r="H150" s="195"/>
      <c r="I150" s="193"/>
      <c r="J150" s="535"/>
      <c r="K150" s="536"/>
      <c r="L150" s="208"/>
      <c r="N150" s="537"/>
      <c r="O150" s="208"/>
      <c r="P150" s="536"/>
      <c r="Q150" s="535"/>
      <c r="R150" s="193"/>
      <c r="S150" s="195"/>
      <c r="T150" s="195"/>
      <c r="U150" s="195"/>
      <c r="V150" s="193"/>
      <c r="W150" s="535"/>
      <c r="X150" s="536"/>
      <c r="Y150" s="208"/>
      <c r="AA150" s="537"/>
      <c r="AB150" s="208"/>
      <c r="AC150" s="536"/>
      <c r="AD150" s="535"/>
      <c r="AE150" s="193"/>
      <c r="AF150" s="195"/>
      <c r="AG150" s="195"/>
      <c r="AH150" s="195"/>
      <c r="AI150" s="193"/>
      <c r="AJ150" s="535"/>
      <c r="AK150" s="536"/>
      <c r="AL150" s="208"/>
    </row>
    <row r="151" spans="1:38" ht="9" customHeight="1" x14ac:dyDescent="0.15">
      <c r="A151" s="212" t="s">
        <v>80</v>
      </c>
      <c r="B151" s="208"/>
      <c r="C151" s="536"/>
      <c r="D151" s="535"/>
      <c r="E151" s="193"/>
      <c r="F151" s="195"/>
      <c r="G151" s="195"/>
      <c r="H151" s="195"/>
      <c r="I151" s="193"/>
      <c r="J151" s="535"/>
      <c r="K151" s="536"/>
      <c r="L151" s="208"/>
      <c r="N151" s="537"/>
      <c r="O151" s="208"/>
      <c r="P151" s="536"/>
      <c r="Q151" s="535"/>
      <c r="R151" s="193"/>
      <c r="S151" s="195"/>
      <c r="T151" s="195"/>
      <c r="U151" s="195"/>
      <c r="V151" s="193"/>
      <c r="W151" s="535"/>
      <c r="X151" s="536"/>
      <c r="Y151" s="208"/>
      <c r="AA151" s="537"/>
      <c r="AB151" s="208"/>
      <c r="AC151" s="536"/>
      <c r="AD151" s="535"/>
      <c r="AE151" s="193"/>
      <c r="AF151" s="195"/>
      <c r="AG151" s="195"/>
      <c r="AH151" s="195"/>
      <c r="AI151" s="193"/>
      <c r="AJ151" s="535"/>
      <c r="AK151" s="536"/>
      <c r="AL151" s="208"/>
    </row>
    <row r="152" spans="1:38" ht="9" customHeight="1" x14ac:dyDescent="0.15">
      <c r="A152" s="214"/>
      <c r="B152" s="208"/>
      <c r="C152" s="536"/>
      <c r="D152" s="535"/>
      <c r="E152" s="193"/>
      <c r="F152" s="195"/>
      <c r="G152" s="195"/>
      <c r="H152" s="195"/>
      <c r="I152" s="193"/>
      <c r="J152" s="535"/>
      <c r="K152" s="536"/>
      <c r="L152" s="208"/>
      <c r="N152" s="537"/>
      <c r="O152" s="208"/>
      <c r="P152" s="536"/>
      <c r="Q152" s="535"/>
      <c r="R152" s="193"/>
      <c r="S152" s="195"/>
      <c r="T152" s="195"/>
      <c r="U152" s="195"/>
      <c r="V152" s="193"/>
      <c r="W152" s="535"/>
      <c r="X152" s="536"/>
      <c r="Y152" s="208"/>
      <c r="AA152" s="537"/>
      <c r="AB152" s="208"/>
      <c r="AC152" s="536"/>
      <c r="AD152" s="535"/>
      <c r="AE152" s="193"/>
      <c r="AF152" s="195"/>
      <c r="AG152" s="195"/>
      <c r="AH152" s="195"/>
      <c r="AI152" s="193"/>
      <c r="AJ152" s="535"/>
      <c r="AK152" s="536"/>
      <c r="AL152" s="208"/>
    </row>
    <row r="153" spans="1:38" ht="12" customHeight="1" x14ac:dyDescent="0.15">
      <c r="A153" s="554">
        <v>19</v>
      </c>
      <c r="B153" s="228" t="str">
        <f>IF(D98&lt;2,B98,L98)</f>
        <v>桜台中</v>
      </c>
      <c r="C153" s="236"/>
      <c r="D153" s="552">
        <f>SUM(C155:C163)</f>
        <v>1</v>
      </c>
      <c r="E153" s="548"/>
      <c r="F153" s="548"/>
      <c r="G153" s="548" t="s">
        <v>71</v>
      </c>
      <c r="H153" s="548">
        <f>SUM(K155:K163)</f>
        <v>2</v>
      </c>
      <c r="I153" s="548"/>
      <c r="J153" s="549"/>
      <c r="K153" s="237"/>
      <c r="L153" s="231" t="str">
        <f>IF(D109&lt;2,B109,L109)</f>
        <v>昭和学院中</v>
      </c>
      <c r="N153" s="537"/>
      <c r="O153" s="209"/>
      <c r="P153" s="206"/>
      <c r="Q153" s="538"/>
      <c r="R153" s="538"/>
      <c r="S153" s="538"/>
      <c r="T153" s="538"/>
      <c r="U153" s="538"/>
      <c r="V153" s="538"/>
      <c r="W153" s="538"/>
      <c r="X153" s="51"/>
      <c r="Y153" s="209"/>
      <c r="AA153" s="537"/>
      <c r="AB153" s="209"/>
      <c r="AC153" s="206"/>
      <c r="AD153" s="538"/>
      <c r="AE153" s="538"/>
      <c r="AF153" s="538"/>
      <c r="AG153" s="538"/>
      <c r="AH153" s="538"/>
      <c r="AI153" s="538"/>
      <c r="AJ153" s="538"/>
      <c r="AK153" s="51"/>
      <c r="AL153" s="209"/>
    </row>
    <row r="154" spans="1:38" ht="9.75" customHeight="1" x14ac:dyDescent="0.15">
      <c r="A154" s="555"/>
      <c r="B154" s="232" t="str">
        <f>VLOOKUP(B153,Ｔ!$D$3:$E$100,2,FALSE)</f>
        <v>（印旛）</v>
      </c>
      <c r="C154" s="238"/>
      <c r="D154" s="553"/>
      <c r="E154" s="550"/>
      <c r="F154" s="550"/>
      <c r="G154" s="550"/>
      <c r="H154" s="550"/>
      <c r="I154" s="550"/>
      <c r="J154" s="551"/>
      <c r="K154" s="239"/>
      <c r="L154" s="235" t="str">
        <f>VLOOKUP(L153,Ｔ!$D$3:$E$100,2,FALSE)</f>
        <v>（市川浦安）</v>
      </c>
      <c r="N154" s="537"/>
      <c r="O154" s="205"/>
      <c r="P154" s="122"/>
      <c r="Q154" s="538"/>
      <c r="R154" s="538"/>
      <c r="S154" s="538"/>
      <c r="T154" s="538"/>
      <c r="U154" s="538"/>
      <c r="V154" s="538"/>
      <c r="W154" s="538"/>
      <c r="X154" s="51"/>
      <c r="Y154" s="205"/>
      <c r="AA154" s="537"/>
      <c r="AB154" s="205"/>
      <c r="AC154" s="122"/>
      <c r="AD154" s="538"/>
      <c r="AE154" s="538"/>
      <c r="AF154" s="538"/>
      <c r="AG154" s="538"/>
      <c r="AH154" s="538"/>
      <c r="AI154" s="538"/>
      <c r="AJ154" s="538"/>
      <c r="AK154" s="51"/>
      <c r="AL154" s="205"/>
    </row>
    <row r="155" spans="1:38" ht="9" customHeight="1" x14ac:dyDescent="0.15">
      <c r="A155" s="555"/>
      <c r="B155" s="253" t="s">
        <v>480</v>
      </c>
      <c r="C155" s="539">
        <f>IF(D155=2,1,0)</f>
        <v>1</v>
      </c>
      <c r="D155" s="542">
        <f t="shared" ref="D155" si="140">SUM(E155:E157)</f>
        <v>2</v>
      </c>
      <c r="E155" s="189">
        <f>IF(F155&gt;H155,1,0)</f>
        <v>1</v>
      </c>
      <c r="F155" s="432">
        <v>21</v>
      </c>
      <c r="G155" s="191" t="s">
        <v>29</v>
      </c>
      <c r="H155" s="430">
        <v>9</v>
      </c>
      <c r="I155" s="189">
        <f>IF(H155&gt;F155,1,0)</f>
        <v>0</v>
      </c>
      <c r="J155" s="545">
        <f t="shared" ref="J155" si="141">SUM(I155:I157)</f>
        <v>0</v>
      </c>
      <c r="K155" s="539">
        <f>IF(J155=2,1,0)</f>
        <v>0</v>
      </c>
      <c r="L155" s="256" t="s">
        <v>301</v>
      </c>
      <c r="N155" s="537"/>
      <c r="O155" s="208"/>
      <c r="P155" s="536"/>
      <c r="Q155" s="535"/>
      <c r="R155" s="193"/>
      <c r="S155" s="195"/>
      <c r="T155" s="195"/>
      <c r="U155" s="195"/>
      <c r="V155" s="193"/>
      <c r="W155" s="535"/>
      <c r="X155" s="536"/>
      <c r="Y155" s="208"/>
      <c r="AA155" s="537"/>
      <c r="AB155" s="208"/>
      <c r="AC155" s="536"/>
      <c r="AD155" s="535"/>
      <c r="AE155" s="193"/>
      <c r="AF155" s="195"/>
      <c r="AG155" s="195"/>
      <c r="AH155" s="195"/>
      <c r="AI155" s="193"/>
      <c r="AJ155" s="535"/>
      <c r="AK155" s="536"/>
      <c r="AL155" s="208"/>
    </row>
    <row r="156" spans="1:38" ht="9" customHeight="1" x14ac:dyDescent="0.15">
      <c r="A156" s="555"/>
      <c r="B156" s="254" t="s">
        <v>479</v>
      </c>
      <c r="C156" s="540"/>
      <c r="D156" s="543"/>
      <c r="E156" s="424">
        <f>IF(F156&gt;H156,1,0)</f>
        <v>1</v>
      </c>
      <c r="F156" s="433">
        <v>21</v>
      </c>
      <c r="G156" s="425" t="s">
        <v>29</v>
      </c>
      <c r="H156" s="431">
        <v>7</v>
      </c>
      <c r="I156" s="424">
        <f>IF(H156&gt;F156,1,0)</f>
        <v>0</v>
      </c>
      <c r="J156" s="546"/>
      <c r="K156" s="540"/>
      <c r="L156" s="257" t="s">
        <v>302</v>
      </c>
      <c r="N156" s="537"/>
      <c r="O156" s="208"/>
      <c r="P156" s="536"/>
      <c r="Q156" s="535"/>
      <c r="R156" s="193"/>
      <c r="S156" s="195"/>
      <c r="T156" s="195"/>
      <c r="U156" s="195"/>
      <c r="V156" s="193"/>
      <c r="W156" s="535"/>
      <c r="X156" s="536"/>
      <c r="Y156" s="208"/>
      <c r="AA156" s="537"/>
      <c r="AB156" s="208"/>
      <c r="AC156" s="536"/>
      <c r="AD156" s="535"/>
      <c r="AE156" s="193"/>
      <c r="AF156" s="195"/>
      <c r="AG156" s="195"/>
      <c r="AH156" s="195"/>
      <c r="AI156" s="193"/>
      <c r="AJ156" s="535"/>
      <c r="AK156" s="536"/>
      <c r="AL156" s="208"/>
    </row>
    <row r="157" spans="1:38" ht="9" customHeight="1" x14ac:dyDescent="0.15">
      <c r="A157" s="555"/>
      <c r="B157" s="255"/>
      <c r="C157" s="541"/>
      <c r="D157" s="544"/>
      <c r="E157" s="436">
        <f>IF(F157&gt;H157,1,0)</f>
        <v>0</v>
      </c>
      <c r="F157" s="434"/>
      <c r="G157" s="435" t="s">
        <v>29</v>
      </c>
      <c r="H157" s="200"/>
      <c r="I157" s="436">
        <f>IF(H157&gt;F157,1,0)</f>
        <v>0</v>
      </c>
      <c r="J157" s="547"/>
      <c r="K157" s="541"/>
      <c r="L157" s="258"/>
      <c r="N157" s="537"/>
      <c r="O157" s="208"/>
      <c r="P157" s="536"/>
      <c r="Q157" s="535"/>
      <c r="R157" s="193"/>
      <c r="S157" s="195"/>
      <c r="T157" s="195"/>
      <c r="U157" s="195"/>
      <c r="V157" s="193"/>
      <c r="W157" s="535"/>
      <c r="X157" s="536"/>
      <c r="Y157" s="208"/>
      <c r="AA157" s="537"/>
      <c r="AB157" s="208"/>
      <c r="AC157" s="536"/>
      <c r="AD157" s="535"/>
      <c r="AE157" s="193"/>
      <c r="AF157" s="195"/>
      <c r="AG157" s="195"/>
      <c r="AH157" s="195"/>
      <c r="AI157" s="193"/>
      <c r="AJ157" s="535"/>
      <c r="AK157" s="536"/>
      <c r="AL157" s="208"/>
    </row>
    <row r="158" spans="1:38" ht="9" customHeight="1" x14ac:dyDescent="0.15">
      <c r="A158" s="555"/>
      <c r="B158" s="253"/>
      <c r="C158" s="539">
        <f>IF(D158=2,1,0)</f>
        <v>0</v>
      </c>
      <c r="D158" s="542">
        <f t="shared" ref="D158" si="142">SUM(E158:E160)</f>
        <v>0</v>
      </c>
      <c r="E158" s="189">
        <f t="shared" ref="E158:E163" si="143">IF(F158&gt;H158,1,0)</f>
        <v>0</v>
      </c>
      <c r="F158" s="432">
        <v>16</v>
      </c>
      <c r="G158" s="191" t="s">
        <v>29</v>
      </c>
      <c r="H158" s="430">
        <v>21</v>
      </c>
      <c r="I158" s="189">
        <f t="shared" ref="I158:I163" si="144">IF(H158&gt;F158,1,0)</f>
        <v>1</v>
      </c>
      <c r="J158" s="545">
        <f t="shared" ref="J158" si="145">SUM(I158:I160)</f>
        <v>2</v>
      </c>
      <c r="K158" s="539">
        <f>IF(J158=2,1,0)</f>
        <v>1</v>
      </c>
      <c r="L158" s="256"/>
      <c r="N158" s="537"/>
      <c r="O158" s="208"/>
      <c r="P158" s="536"/>
      <c r="Q158" s="535"/>
      <c r="R158" s="193"/>
      <c r="S158" s="195"/>
      <c r="T158" s="195"/>
      <c r="U158" s="195"/>
      <c r="V158" s="193"/>
      <c r="W158" s="535"/>
      <c r="X158" s="536"/>
      <c r="Y158" s="208"/>
      <c r="AA158" s="537"/>
      <c r="AB158" s="208"/>
      <c r="AC158" s="536"/>
      <c r="AD158" s="535"/>
      <c r="AE158" s="193"/>
      <c r="AF158" s="195"/>
      <c r="AG158" s="195"/>
      <c r="AH158" s="195"/>
      <c r="AI158" s="193"/>
      <c r="AJ158" s="535"/>
      <c r="AK158" s="536"/>
      <c r="AL158" s="208"/>
    </row>
    <row r="159" spans="1:38" ht="9" customHeight="1" x14ac:dyDescent="0.15">
      <c r="A159" s="555"/>
      <c r="B159" s="254" t="s">
        <v>482</v>
      </c>
      <c r="C159" s="540"/>
      <c r="D159" s="543"/>
      <c r="E159" s="424">
        <f t="shared" si="143"/>
        <v>0</v>
      </c>
      <c r="F159" s="433">
        <v>18</v>
      </c>
      <c r="G159" s="425" t="s">
        <v>29</v>
      </c>
      <c r="H159" s="431">
        <v>21</v>
      </c>
      <c r="I159" s="424">
        <f t="shared" si="144"/>
        <v>1</v>
      </c>
      <c r="J159" s="546"/>
      <c r="K159" s="540"/>
      <c r="L159" s="257" t="s">
        <v>300</v>
      </c>
      <c r="N159" s="537"/>
      <c r="O159" s="208"/>
      <c r="P159" s="536"/>
      <c r="Q159" s="535"/>
      <c r="R159" s="193"/>
      <c r="S159" s="195"/>
      <c r="T159" s="195"/>
      <c r="U159" s="195"/>
      <c r="V159" s="193"/>
      <c r="W159" s="535"/>
      <c r="X159" s="536"/>
      <c r="Y159" s="208"/>
      <c r="AA159" s="537"/>
      <c r="AB159" s="208"/>
      <c r="AC159" s="536"/>
      <c r="AD159" s="535"/>
      <c r="AE159" s="193"/>
      <c r="AF159" s="195"/>
      <c r="AG159" s="195"/>
      <c r="AH159" s="195"/>
      <c r="AI159" s="193"/>
      <c r="AJ159" s="535"/>
      <c r="AK159" s="536"/>
      <c r="AL159" s="208"/>
    </row>
    <row r="160" spans="1:38" ht="9" customHeight="1" x14ac:dyDescent="0.15">
      <c r="A160" s="555"/>
      <c r="B160" s="255"/>
      <c r="C160" s="541"/>
      <c r="D160" s="544"/>
      <c r="E160" s="436">
        <f t="shared" si="143"/>
        <v>0</v>
      </c>
      <c r="F160" s="434"/>
      <c r="G160" s="435" t="s">
        <v>29</v>
      </c>
      <c r="H160" s="200"/>
      <c r="I160" s="436">
        <f t="shared" si="144"/>
        <v>0</v>
      </c>
      <c r="J160" s="547"/>
      <c r="K160" s="541"/>
      <c r="L160" s="258"/>
      <c r="N160" s="537"/>
      <c r="O160" s="208"/>
      <c r="P160" s="536"/>
      <c r="Q160" s="535"/>
      <c r="R160" s="193"/>
      <c r="S160" s="195"/>
      <c r="T160" s="195"/>
      <c r="U160" s="195"/>
      <c r="V160" s="193"/>
      <c r="W160" s="535"/>
      <c r="X160" s="536"/>
      <c r="Y160" s="208"/>
      <c r="AA160" s="537"/>
      <c r="AB160" s="208"/>
      <c r="AC160" s="536"/>
      <c r="AD160" s="535"/>
      <c r="AE160" s="193"/>
      <c r="AF160" s="195"/>
      <c r="AG160" s="195"/>
      <c r="AH160" s="195"/>
      <c r="AI160" s="193"/>
      <c r="AJ160" s="535"/>
      <c r="AK160" s="536"/>
      <c r="AL160" s="208"/>
    </row>
    <row r="161" spans="1:38" ht="9" customHeight="1" x14ac:dyDescent="0.15">
      <c r="A161" s="555"/>
      <c r="B161" s="253" t="s">
        <v>481</v>
      </c>
      <c r="C161" s="539">
        <f>IF(D161=2,1,0)</f>
        <v>0</v>
      </c>
      <c r="D161" s="542">
        <f t="shared" ref="D161" si="146">SUM(E161:E163)</f>
        <v>0</v>
      </c>
      <c r="E161" s="189">
        <f t="shared" si="143"/>
        <v>0</v>
      </c>
      <c r="F161" s="432">
        <v>10</v>
      </c>
      <c r="G161" s="191" t="s">
        <v>29</v>
      </c>
      <c r="H161" s="430">
        <v>21</v>
      </c>
      <c r="I161" s="189">
        <f t="shared" si="144"/>
        <v>1</v>
      </c>
      <c r="J161" s="545">
        <f t="shared" ref="J161" si="147">SUM(I161:I163)</f>
        <v>2</v>
      </c>
      <c r="K161" s="539">
        <f>IF(J161=2,1,0)</f>
        <v>1</v>
      </c>
      <c r="L161" s="256" t="s">
        <v>298</v>
      </c>
      <c r="N161" s="537"/>
      <c r="O161" s="208"/>
      <c r="P161" s="536"/>
      <c r="Q161" s="535"/>
      <c r="R161" s="193"/>
      <c r="S161" s="195"/>
      <c r="T161" s="195"/>
      <c r="U161" s="195"/>
      <c r="V161" s="193"/>
      <c r="W161" s="535"/>
      <c r="X161" s="536"/>
      <c r="Y161" s="208"/>
      <c r="AA161" s="537"/>
      <c r="AB161" s="208"/>
      <c r="AC161" s="536"/>
      <c r="AD161" s="535"/>
      <c r="AE161" s="193"/>
      <c r="AF161" s="195"/>
      <c r="AG161" s="195"/>
      <c r="AH161" s="195"/>
      <c r="AI161" s="193"/>
      <c r="AJ161" s="535"/>
      <c r="AK161" s="536"/>
      <c r="AL161" s="208"/>
    </row>
    <row r="162" spans="1:38" ht="9" customHeight="1" x14ac:dyDescent="0.15">
      <c r="A162" s="555"/>
      <c r="B162" s="254" t="s">
        <v>478</v>
      </c>
      <c r="C162" s="540"/>
      <c r="D162" s="543"/>
      <c r="E162" s="424">
        <f t="shared" si="143"/>
        <v>0</v>
      </c>
      <c r="F162" s="433">
        <v>14</v>
      </c>
      <c r="G162" s="425" t="s">
        <v>29</v>
      </c>
      <c r="H162" s="431">
        <v>21</v>
      </c>
      <c r="I162" s="424">
        <f t="shared" si="144"/>
        <v>1</v>
      </c>
      <c r="J162" s="546"/>
      <c r="K162" s="540"/>
      <c r="L162" s="257" t="s">
        <v>299</v>
      </c>
      <c r="N162" s="537"/>
      <c r="O162" s="208"/>
      <c r="P162" s="536"/>
      <c r="Q162" s="535"/>
      <c r="R162" s="193"/>
      <c r="S162" s="195"/>
      <c r="T162" s="195"/>
      <c r="U162" s="195"/>
      <c r="V162" s="193"/>
      <c r="W162" s="535"/>
      <c r="X162" s="536"/>
      <c r="Y162" s="208"/>
      <c r="AA162" s="537"/>
      <c r="AB162" s="208"/>
      <c r="AC162" s="536"/>
      <c r="AD162" s="535"/>
      <c r="AE162" s="193"/>
      <c r="AF162" s="195"/>
      <c r="AG162" s="195"/>
      <c r="AH162" s="195"/>
      <c r="AI162" s="193"/>
      <c r="AJ162" s="535"/>
      <c r="AK162" s="536"/>
      <c r="AL162" s="208"/>
    </row>
    <row r="163" spans="1:38" ht="9" customHeight="1" x14ac:dyDescent="0.15">
      <c r="A163" s="556"/>
      <c r="B163" s="255"/>
      <c r="C163" s="541"/>
      <c r="D163" s="544"/>
      <c r="E163" s="436">
        <f t="shared" si="143"/>
        <v>0</v>
      </c>
      <c r="F163" s="434"/>
      <c r="G163" s="435" t="s">
        <v>29</v>
      </c>
      <c r="H163" s="200"/>
      <c r="I163" s="436">
        <f t="shared" si="144"/>
        <v>0</v>
      </c>
      <c r="J163" s="547"/>
      <c r="K163" s="541"/>
      <c r="L163" s="258"/>
      <c r="N163" s="537"/>
      <c r="O163" s="208"/>
      <c r="P163" s="536"/>
      <c r="Q163" s="535"/>
      <c r="R163" s="193"/>
      <c r="S163" s="195"/>
      <c r="T163" s="195"/>
      <c r="U163" s="195"/>
      <c r="V163" s="193"/>
      <c r="W163" s="535"/>
      <c r="X163" s="536"/>
      <c r="Y163" s="208"/>
      <c r="AA163" s="537"/>
      <c r="AB163" s="208"/>
      <c r="AC163" s="536"/>
      <c r="AD163" s="535"/>
      <c r="AE163" s="193"/>
      <c r="AF163" s="195"/>
      <c r="AG163" s="195"/>
      <c r="AH163" s="195"/>
      <c r="AI163" s="193"/>
      <c r="AJ163" s="535"/>
      <c r="AK163" s="536"/>
      <c r="AL163" s="208"/>
    </row>
    <row r="164" spans="1:38" ht="12" customHeight="1" x14ac:dyDescent="0.15">
      <c r="A164" s="537"/>
      <c r="B164" s="209"/>
      <c r="C164" s="206"/>
      <c r="D164" s="538"/>
      <c r="E164" s="538"/>
      <c r="F164" s="538"/>
      <c r="G164" s="538"/>
      <c r="H164" s="538"/>
      <c r="I164" s="538"/>
      <c r="J164" s="538"/>
      <c r="K164" s="51"/>
      <c r="L164" s="209"/>
      <c r="N164" s="537"/>
      <c r="O164" s="209"/>
      <c r="P164" s="206"/>
      <c r="Q164" s="538"/>
      <c r="R164" s="538"/>
      <c r="S164" s="538"/>
      <c r="T164" s="538"/>
      <c r="U164" s="538"/>
      <c r="V164" s="538"/>
      <c r="W164" s="538"/>
      <c r="X164" s="51"/>
      <c r="Y164" s="209"/>
      <c r="AA164" s="537"/>
      <c r="AB164" s="209"/>
      <c r="AC164" s="206"/>
      <c r="AD164" s="538"/>
      <c r="AE164" s="538"/>
      <c r="AF164" s="538"/>
      <c r="AG164" s="538"/>
      <c r="AH164" s="538"/>
      <c r="AI164" s="538"/>
      <c r="AJ164" s="538"/>
      <c r="AK164" s="51"/>
      <c r="AL164" s="209"/>
    </row>
    <row r="165" spans="1:38" ht="9.75" customHeight="1" x14ac:dyDescent="0.15">
      <c r="A165" s="537"/>
      <c r="B165" s="205"/>
      <c r="C165" s="122"/>
      <c r="D165" s="538"/>
      <c r="E165" s="538"/>
      <c r="F165" s="538"/>
      <c r="G165" s="538"/>
      <c r="H165" s="538"/>
      <c r="I165" s="538"/>
      <c r="J165" s="538"/>
      <c r="K165" s="51"/>
      <c r="L165" s="205"/>
      <c r="N165" s="537"/>
      <c r="O165" s="205"/>
      <c r="P165" s="122"/>
      <c r="Q165" s="538"/>
      <c r="R165" s="538"/>
      <c r="S165" s="538"/>
      <c r="T165" s="538"/>
      <c r="U165" s="538"/>
      <c r="V165" s="538"/>
      <c r="W165" s="538"/>
      <c r="X165" s="51"/>
      <c r="Y165" s="205"/>
      <c r="AA165" s="537"/>
      <c r="AB165" s="205"/>
      <c r="AC165" s="122"/>
      <c r="AD165" s="538"/>
      <c r="AE165" s="538"/>
      <c r="AF165" s="538"/>
      <c r="AG165" s="538"/>
      <c r="AH165" s="538"/>
      <c r="AI165" s="538"/>
      <c r="AJ165" s="538"/>
      <c r="AK165" s="51"/>
      <c r="AL165" s="205"/>
    </row>
    <row r="166" spans="1:38" ht="9" customHeight="1" x14ac:dyDescent="0.15">
      <c r="A166" s="537"/>
      <c r="B166" s="208"/>
      <c r="C166" s="536"/>
      <c r="D166" s="535"/>
      <c r="E166" s="193"/>
      <c r="F166" s="195"/>
      <c r="G166" s="195"/>
      <c r="H166" s="195"/>
      <c r="I166" s="193"/>
      <c r="J166" s="535"/>
      <c r="K166" s="536"/>
      <c r="L166" s="208"/>
      <c r="N166" s="537"/>
      <c r="O166" s="208"/>
      <c r="P166" s="536"/>
      <c r="Q166" s="535"/>
      <c r="R166" s="193"/>
      <c r="S166" s="195"/>
      <c r="T166" s="195"/>
      <c r="U166" s="195"/>
      <c r="V166" s="193"/>
      <c r="W166" s="535"/>
      <c r="X166" s="536"/>
      <c r="Y166" s="208"/>
      <c r="AA166" s="537"/>
      <c r="AB166" s="208"/>
      <c r="AC166" s="536"/>
      <c r="AD166" s="535"/>
      <c r="AE166" s="193"/>
      <c r="AF166" s="195"/>
      <c r="AG166" s="195"/>
      <c r="AH166" s="195"/>
      <c r="AI166" s="193"/>
      <c r="AJ166" s="535"/>
      <c r="AK166" s="536"/>
      <c r="AL166" s="208"/>
    </row>
    <row r="167" spans="1:38" ht="9" customHeight="1" x14ac:dyDescent="0.15">
      <c r="A167" s="537"/>
      <c r="B167" s="208"/>
      <c r="C167" s="536"/>
      <c r="D167" s="535"/>
      <c r="E167" s="193"/>
      <c r="F167" s="195"/>
      <c r="G167" s="195"/>
      <c r="H167" s="195"/>
      <c r="I167" s="193"/>
      <c r="J167" s="535"/>
      <c r="K167" s="536"/>
      <c r="L167" s="208"/>
      <c r="N167" s="537"/>
      <c r="O167" s="208"/>
      <c r="P167" s="536"/>
      <c r="Q167" s="535"/>
      <c r="R167" s="193"/>
      <c r="S167" s="195"/>
      <c r="T167" s="195"/>
      <c r="U167" s="195"/>
      <c r="V167" s="193"/>
      <c r="W167" s="535"/>
      <c r="X167" s="536"/>
      <c r="Y167" s="208"/>
      <c r="AA167" s="537"/>
      <c r="AB167" s="208"/>
      <c r="AC167" s="536"/>
      <c r="AD167" s="535"/>
      <c r="AE167" s="193"/>
      <c r="AF167" s="195"/>
      <c r="AG167" s="195"/>
      <c r="AH167" s="195"/>
      <c r="AI167" s="193"/>
      <c r="AJ167" s="535"/>
      <c r="AK167" s="536"/>
      <c r="AL167" s="208"/>
    </row>
    <row r="168" spans="1:38" ht="9" customHeight="1" x14ac:dyDescent="0.15">
      <c r="A168" s="537"/>
      <c r="B168" s="208"/>
      <c r="C168" s="536"/>
      <c r="D168" s="535"/>
      <c r="E168" s="193"/>
      <c r="F168" s="195"/>
      <c r="G168" s="195"/>
      <c r="H168" s="195"/>
      <c r="I168" s="193"/>
      <c r="J168" s="535"/>
      <c r="K168" s="536"/>
      <c r="L168" s="208"/>
      <c r="N168" s="537"/>
      <c r="O168" s="208"/>
      <c r="P168" s="536"/>
      <c r="Q168" s="535"/>
      <c r="R168" s="193"/>
      <c r="S168" s="195"/>
      <c r="T168" s="195"/>
      <c r="U168" s="195"/>
      <c r="V168" s="193"/>
      <c r="W168" s="535"/>
      <c r="X168" s="536"/>
      <c r="Y168" s="208"/>
      <c r="AA168" s="537"/>
      <c r="AB168" s="208"/>
      <c r="AC168" s="536"/>
      <c r="AD168" s="535"/>
      <c r="AE168" s="193"/>
      <c r="AF168" s="195"/>
      <c r="AG168" s="195"/>
      <c r="AH168" s="195"/>
      <c r="AI168" s="193"/>
      <c r="AJ168" s="535"/>
      <c r="AK168" s="536"/>
      <c r="AL168" s="208"/>
    </row>
    <row r="169" spans="1:38" ht="9" customHeight="1" x14ac:dyDescent="0.15">
      <c r="A169" s="537"/>
      <c r="B169" s="208"/>
      <c r="C169" s="536"/>
      <c r="D169" s="535"/>
      <c r="E169" s="193"/>
      <c r="F169" s="195"/>
      <c r="G169" s="195"/>
      <c r="H169" s="195"/>
      <c r="I169" s="193"/>
      <c r="J169" s="535"/>
      <c r="K169" s="536"/>
      <c r="L169" s="208"/>
      <c r="N169" s="537"/>
      <c r="O169" s="208"/>
      <c r="P169" s="536"/>
      <c r="Q169" s="535"/>
      <c r="R169" s="193"/>
      <c r="S169" s="195"/>
      <c r="T169" s="195"/>
      <c r="U169" s="195"/>
      <c r="V169" s="193"/>
      <c r="W169" s="535"/>
      <c r="X169" s="536"/>
      <c r="Y169" s="208"/>
      <c r="AA169" s="537"/>
      <c r="AB169" s="208"/>
      <c r="AC169" s="536"/>
      <c r="AD169" s="535"/>
      <c r="AE169" s="193"/>
      <c r="AF169" s="195"/>
      <c r="AG169" s="195"/>
      <c r="AH169" s="195"/>
      <c r="AI169" s="193"/>
      <c r="AJ169" s="535"/>
      <c r="AK169" s="536"/>
      <c r="AL169" s="208"/>
    </row>
    <row r="170" spans="1:38" ht="9" customHeight="1" x14ac:dyDescent="0.15">
      <c r="A170" s="537"/>
      <c r="B170" s="208"/>
      <c r="C170" s="536"/>
      <c r="D170" s="535"/>
      <c r="E170" s="193"/>
      <c r="F170" s="195"/>
      <c r="G170" s="195"/>
      <c r="H170" s="195"/>
      <c r="I170" s="193"/>
      <c r="J170" s="535"/>
      <c r="K170" s="536"/>
      <c r="L170" s="208"/>
      <c r="N170" s="537"/>
      <c r="O170" s="208"/>
      <c r="P170" s="536"/>
      <c r="Q170" s="535"/>
      <c r="R170" s="193"/>
      <c r="S170" s="195"/>
      <c r="T170" s="195"/>
      <c r="U170" s="195"/>
      <c r="V170" s="193"/>
      <c r="W170" s="535"/>
      <c r="X170" s="536"/>
      <c r="Y170" s="208"/>
      <c r="AA170" s="537"/>
      <c r="AB170" s="208"/>
      <c r="AC170" s="536"/>
      <c r="AD170" s="535"/>
      <c r="AE170" s="193"/>
      <c r="AF170" s="195"/>
      <c r="AG170" s="195"/>
      <c r="AH170" s="195"/>
      <c r="AI170" s="193"/>
      <c r="AJ170" s="535"/>
      <c r="AK170" s="536"/>
      <c r="AL170" s="208"/>
    </row>
    <row r="171" spans="1:38" ht="9" customHeight="1" x14ac:dyDescent="0.15">
      <c r="A171" s="537"/>
      <c r="B171" s="208"/>
      <c r="C171" s="536"/>
      <c r="D171" s="535"/>
      <c r="E171" s="193"/>
      <c r="F171" s="195"/>
      <c r="G171" s="195"/>
      <c r="H171" s="195"/>
      <c r="I171" s="193"/>
      <c r="J171" s="535"/>
      <c r="K171" s="536"/>
      <c r="L171" s="208"/>
      <c r="N171" s="537"/>
      <c r="O171" s="208"/>
      <c r="P171" s="536"/>
      <c r="Q171" s="535"/>
      <c r="R171" s="193"/>
      <c r="S171" s="195"/>
      <c r="T171" s="195"/>
      <c r="U171" s="195"/>
      <c r="V171" s="193"/>
      <c r="W171" s="535"/>
      <c r="X171" s="536"/>
      <c r="Y171" s="208"/>
      <c r="AA171" s="537"/>
      <c r="AB171" s="208"/>
      <c r="AC171" s="536"/>
      <c r="AD171" s="535"/>
      <c r="AE171" s="193"/>
      <c r="AF171" s="195"/>
      <c r="AG171" s="195"/>
      <c r="AH171" s="195"/>
      <c r="AI171" s="193"/>
      <c r="AJ171" s="535"/>
      <c r="AK171" s="536"/>
      <c r="AL171" s="208"/>
    </row>
    <row r="172" spans="1:38" ht="9" customHeight="1" x14ac:dyDescent="0.15">
      <c r="A172" s="537"/>
      <c r="B172" s="208"/>
      <c r="C172" s="536"/>
      <c r="D172" s="535"/>
      <c r="E172" s="193"/>
      <c r="F172" s="195"/>
      <c r="G172" s="195"/>
      <c r="H172" s="195"/>
      <c r="I172" s="193"/>
      <c r="J172" s="535"/>
      <c r="K172" s="536"/>
      <c r="L172" s="208"/>
      <c r="N172" s="537"/>
      <c r="O172" s="208"/>
      <c r="P172" s="536"/>
      <c r="Q172" s="535"/>
      <c r="R172" s="193"/>
      <c r="S172" s="195"/>
      <c r="T172" s="195"/>
      <c r="U172" s="195"/>
      <c r="V172" s="193"/>
      <c r="W172" s="535"/>
      <c r="X172" s="536"/>
      <c r="Y172" s="208"/>
      <c r="AA172" s="537"/>
      <c r="AB172" s="208"/>
      <c r="AC172" s="536"/>
      <c r="AD172" s="535"/>
      <c r="AE172" s="193"/>
      <c r="AF172" s="195"/>
      <c r="AG172" s="195"/>
      <c r="AH172" s="195"/>
      <c r="AI172" s="193"/>
      <c r="AJ172" s="535"/>
      <c r="AK172" s="536"/>
      <c r="AL172" s="208"/>
    </row>
    <row r="173" spans="1:38" ht="9" customHeight="1" x14ac:dyDescent="0.15">
      <c r="A173" s="537"/>
      <c r="B173" s="208"/>
      <c r="C173" s="536"/>
      <c r="D173" s="535"/>
      <c r="E173" s="193"/>
      <c r="F173" s="195"/>
      <c r="G173" s="195"/>
      <c r="H173" s="195"/>
      <c r="I173" s="193"/>
      <c r="J173" s="535"/>
      <c r="K173" s="536"/>
      <c r="L173" s="208"/>
      <c r="N173" s="537"/>
      <c r="O173" s="208"/>
      <c r="P173" s="536"/>
      <c r="Q173" s="535"/>
      <c r="R173" s="193"/>
      <c r="S173" s="195"/>
      <c r="T173" s="195"/>
      <c r="U173" s="195"/>
      <c r="V173" s="193"/>
      <c r="W173" s="535"/>
      <c r="X173" s="536"/>
      <c r="Y173" s="208"/>
      <c r="AA173" s="537"/>
      <c r="AB173" s="208"/>
      <c r="AC173" s="536"/>
      <c r="AD173" s="535"/>
      <c r="AE173" s="193"/>
      <c r="AF173" s="195"/>
      <c r="AG173" s="195"/>
      <c r="AH173" s="195"/>
      <c r="AI173" s="193"/>
      <c r="AJ173" s="535"/>
      <c r="AK173" s="536"/>
      <c r="AL173" s="208"/>
    </row>
    <row r="174" spans="1:38" ht="9" customHeight="1" x14ac:dyDescent="0.15">
      <c r="A174" s="537"/>
      <c r="B174" s="208"/>
      <c r="C174" s="536"/>
      <c r="D174" s="535"/>
      <c r="E174" s="193"/>
      <c r="F174" s="195"/>
      <c r="G174" s="195"/>
      <c r="H174" s="195"/>
      <c r="I174" s="193"/>
      <c r="J174" s="535"/>
      <c r="K174" s="536"/>
      <c r="L174" s="208"/>
      <c r="N174" s="537"/>
      <c r="O174" s="208"/>
      <c r="P174" s="536"/>
      <c r="Q174" s="535"/>
      <c r="R174" s="193"/>
      <c r="S174" s="195"/>
      <c r="T174" s="195"/>
      <c r="U174" s="195"/>
      <c r="V174" s="193"/>
      <c r="W174" s="535"/>
      <c r="X174" s="536"/>
      <c r="Y174" s="208"/>
      <c r="AA174" s="537"/>
      <c r="AB174" s="208"/>
      <c r="AC174" s="536"/>
      <c r="AD174" s="535"/>
      <c r="AE174" s="193"/>
      <c r="AF174" s="195"/>
      <c r="AG174" s="195"/>
      <c r="AH174" s="195"/>
      <c r="AI174" s="193"/>
      <c r="AJ174" s="535"/>
      <c r="AK174" s="536"/>
      <c r="AL174" s="208"/>
    </row>
    <row r="175" spans="1:38" ht="12" customHeight="1" x14ac:dyDescent="0.15">
      <c r="A175" s="537"/>
      <c r="B175" s="209"/>
      <c r="C175" s="206"/>
      <c r="D175" s="538"/>
      <c r="E175" s="538"/>
      <c r="F175" s="538"/>
      <c r="G175" s="538"/>
      <c r="H175" s="538"/>
      <c r="I175" s="538"/>
      <c r="J175" s="538"/>
      <c r="K175" s="51"/>
      <c r="L175" s="209"/>
      <c r="N175" s="537"/>
      <c r="O175" s="209"/>
      <c r="P175" s="206"/>
      <c r="Q175" s="538"/>
      <c r="R175" s="538"/>
      <c r="S175" s="538"/>
      <c r="T175" s="538"/>
      <c r="U175" s="538"/>
      <c r="V175" s="538"/>
      <c r="W175" s="538"/>
      <c r="X175" s="51"/>
      <c r="Y175" s="209"/>
      <c r="AA175" s="537"/>
      <c r="AB175" s="209"/>
      <c r="AC175" s="206"/>
      <c r="AD175" s="538"/>
      <c r="AE175" s="538"/>
      <c r="AF175" s="538"/>
      <c r="AG175" s="538"/>
      <c r="AH175" s="538"/>
      <c r="AI175" s="538"/>
      <c r="AJ175" s="538"/>
      <c r="AK175" s="51"/>
      <c r="AL175" s="209"/>
    </row>
    <row r="176" spans="1:38" ht="9.75" customHeight="1" x14ac:dyDescent="0.15">
      <c r="A176" s="537"/>
      <c r="B176" s="205"/>
      <c r="C176" s="122"/>
      <c r="D176" s="538"/>
      <c r="E176" s="538"/>
      <c r="F176" s="538"/>
      <c r="G176" s="538"/>
      <c r="H176" s="538"/>
      <c r="I176" s="538"/>
      <c r="J176" s="538"/>
      <c r="K176" s="51"/>
      <c r="L176" s="205"/>
      <c r="N176" s="537"/>
      <c r="O176" s="205"/>
      <c r="P176" s="122"/>
      <c r="Q176" s="538"/>
      <c r="R176" s="538"/>
      <c r="S176" s="538"/>
      <c r="T176" s="538"/>
      <c r="U176" s="538"/>
      <c r="V176" s="538"/>
      <c r="W176" s="538"/>
      <c r="X176" s="51"/>
      <c r="Y176" s="205"/>
      <c r="AA176" s="537"/>
      <c r="AB176" s="205"/>
      <c r="AC176" s="122"/>
      <c r="AD176" s="538"/>
      <c r="AE176" s="538"/>
      <c r="AF176" s="538"/>
      <c r="AG176" s="538"/>
      <c r="AH176" s="538"/>
      <c r="AI176" s="538"/>
      <c r="AJ176" s="538"/>
      <c r="AK176" s="51"/>
      <c r="AL176" s="205"/>
    </row>
    <row r="177" spans="1:38" ht="9" customHeight="1" x14ac:dyDescent="0.15">
      <c r="A177" s="537"/>
      <c r="B177" s="208"/>
      <c r="C177" s="536"/>
      <c r="D177" s="535"/>
      <c r="E177" s="193"/>
      <c r="F177" s="195"/>
      <c r="G177" s="195"/>
      <c r="H177" s="195"/>
      <c r="I177" s="193"/>
      <c r="J177" s="535"/>
      <c r="K177" s="536"/>
      <c r="L177" s="208"/>
      <c r="N177" s="537"/>
      <c r="O177" s="208"/>
      <c r="P177" s="536"/>
      <c r="Q177" s="535"/>
      <c r="R177" s="193"/>
      <c r="S177" s="195"/>
      <c r="T177" s="195"/>
      <c r="U177" s="195"/>
      <c r="V177" s="193"/>
      <c r="W177" s="535"/>
      <c r="X177" s="536"/>
      <c r="Y177" s="208"/>
      <c r="AA177" s="537"/>
      <c r="AB177" s="208"/>
      <c r="AC177" s="536"/>
      <c r="AD177" s="535"/>
      <c r="AE177" s="193"/>
      <c r="AF177" s="195"/>
      <c r="AG177" s="195"/>
      <c r="AH177" s="195"/>
      <c r="AI177" s="193"/>
      <c r="AJ177" s="535"/>
      <c r="AK177" s="536"/>
      <c r="AL177" s="208"/>
    </row>
    <row r="178" spans="1:38" ht="9" customHeight="1" x14ac:dyDescent="0.15">
      <c r="A178" s="537"/>
      <c r="B178" s="208"/>
      <c r="C178" s="536"/>
      <c r="D178" s="535"/>
      <c r="E178" s="193"/>
      <c r="F178" s="195"/>
      <c r="G178" s="195"/>
      <c r="H178" s="195"/>
      <c r="I178" s="193"/>
      <c r="J178" s="535"/>
      <c r="K178" s="536"/>
      <c r="L178" s="208"/>
      <c r="N178" s="537"/>
      <c r="O178" s="208"/>
      <c r="P178" s="536"/>
      <c r="Q178" s="535"/>
      <c r="R178" s="193"/>
      <c r="S178" s="195"/>
      <c r="T178" s="195"/>
      <c r="U178" s="195"/>
      <c r="V178" s="193"/>
      <c r="W178" s="535"/>
      <c r="X178" s="536"/>
      <c r="Y178" s="208"/>
      <c r="AA178" s="537"/>
      <c r="AB178" s="208"/>
      <c r="AC178" s="536"/>
      <c r="AD178" s="535"/>
      <c r="AE178" s="193"/>
      <c r="AF178" s="195"/>
      <c r="AG178" s="195"/>
      <c r="AH178" s="195"/>
      <c r="AI178" s="193"/>
      <c r="AJ178" s="535"/>
      <c r="AK178" s="536"/>
      <c r="AL178" s="208"/>
    </row>
    <row r="179" spans="1:38" ht="9" customHeight="1" x14ac:dyDescent="0.15">
      <c r="A179" s="537"/>
      <c r="B179" s="208"/>
      <c r="C179" s="536"/>
      <c r="D179" s="535"/>
      <c r="E179" s="193"/>
      <c r="F179" s="195"/>
      <c r="G179" s="195"/>
      <c r="H179" s="195"/>
      <c r="I179" s="193"/>
      <c r="J179" s="535"/>
      <c r="K179" s="536"/>
      <c r="L179" s="208"/>
      <c r="N179" s="537"/>
      <c r="O179" s="208"/>
      <c r="P179" s="536"/>
      <c r="Q179" s="535"/>
      <c r="R179" s="193"/>
      <c r="S179" s="195"/>
      <c r="T179" s="195"/>
      <c r="U179" s="195"/>
      <c r="V179" s="193"/>
      <c r="W179" s="535"/>
      <c r="X179" s="536"/>
      <c r="Y179" s="208"/>
      <c r="AA179" s="537"/>
      <c r="AB179" s="208"/>
      <c r="AC179" s="536"/>
      <c r="AD179" s="535"/>
      <c r="AE179" s="193"/>
      <c r="AF179" s="195"/>
      <c r="AG179" s="195"/>
      <c r="AH179" s="195"/>
      <c r="AI179" s="193"/>
      <c r="AJ179" s="535"/>
      <c r="AK179" s="536"/>
      <c r="AL179" s="208"/>
    </row>
    <row r="180" spans="1:38" ht="9" customHeight="1" x14ac:dyDescent="0.15">
      <c r="A180" s="537"/>
      <c r="B180" s="208"/>
      <c r="C180" s="536"/>
      <c r="D180" s="535"/>
      <c r="E180" s="193"/>
      <c r="F180" s="195"/>
      <c r="G180" s="195"/>
      <c r="H180" s="195"/>
      <c r="I180" s="193"/>
      <c r="J180" s="535"/>
      <c r="K180" s="536"/>
      <c r="L180" s="208"/>
      <c r="N180" s="537"/>
      <c r="O180" s="208"/>
      <c r="P180" s="536"/>
      <c r="Q180" s="535"/>
      <c r="R180" s="193"/>
      <c r="S180" s="195"/>
      <c r="T180" s="195"/>
      <c r="U180" s="195"/>
      <c r="V180" s="193"/>
      <c r="W180" s="535"/>
      <c r="X180" s="536"/>
      <c r="Y180" s="208"/>
      <c r="AA180" s="537"/>
      <c r="AB180" s="208"/>
      <c r="AC180" s="536"/>
      <c r="AD180" s="535"/>
      <c r="AE180" s="193"/>
      <c r="AF180" s="195"/>
      <c r="AG180" s="195"/>
      <c r="AH180" s="195"/>
      <c r="AI180" s="193"/>
      <c r="AJ180" s="535"/>
      <c r="AK180" s="536"/>
      <c r="AL180" s="208"/>
    </row>
    <row r="181" spans="1:38" ht="9" customHeight="1" x14ac:dyDescent="0.15">
      <c r="A181" s="537"/>
      <c r="B181" s="208"/>
      <c r="C181" s="536"/>
      <c r="D181" s="535"/>
      <c r="E181" s="193"/>
      <c r="F181" s="195"/>
      <c r="G181" s="195"/>
      <c r="H181" s="195"/>
      <c r="I181" s="193"/>
      <c r="J181" s="535"/>
      <c r="K181" s="536"/>
      <c r="L181" s="208"/>
      <c r="N181" s="537"/>
      <c r="O181" s="208"/>
      <c r="P181" s="536"/>
      <c r="Q181" s="535"/>
      <c r="R181" s="193"/>
      <c r="S181" s="195"/>
      <c r="T181" s="195"/>
      <c r="U181" s="195"/>
      <c r="V181" s="193"/>
      <c r="W181" s="535"/>
      <c r="X181" s="536"/>
      <c r="Y181" s="208"/>
      <c r="AA181" s="537"/>
      <c r="AB181" s="208"/>
      <c r="AC181" s="536"/>
      <c r="AD181" s="535"/>
      <c r="AE181" s="193"/>
      <c r="AF181" s="195"/>
      <c r="AG181" s="195"/>
      <c r="AH181" s="195"/>
      <c r="AI181" s="193"/>
      <c r="AJ181" s="535"/>
      <c r="AK181" s="536"/>
      <c r="AL181" s="208"/>
    </row>
    <row r="182" spans="1:38" ht="9" customHeight="1" x14ac:dyDescent="0.15">
      <c r="A182" s="537"/>
      <c r="B182" s="208"/>
      <c r="C182" s="536"/>
      <c r="D182" s="535"/>
      <c r="E182" s="193"/>
      <c r="F182" s="195"/>
      <c r="G182" s="195"/>
      <c r="H182" s="195"/>
      <c r="I182" s="193"/>
      <c r="J182" s="535"/>
      <c r="K182" s="536"/>
      <c r="L182" s="208"/>
      <c r="N182" s="537"/>
      <c r="O182" s="208"/>
      <c r="P182" s="536"/>
      <c r="Q182" s="535"/>
      <c r="R182" s="193"/>
      <c r="S182" s="195"/>
      <c r="T182" s="195"/>
      <c r="U182" s="195"/>
      <c r="V182" s="193"/>
      <c r="W182" s="535"/>
      <c r="X182" s="536"/>
      <c r="Y182" s="208"/>
      <c r="AA182" s="537"/>
      <c r="AB182" s="208"/>
      <c r="AC182" s="536"/>
      <c r="AD182" s="535"/>
      <c r="AE182" s="193"/>
      <c r="AF182" s="195"/>
      <c r="AG182" s="195"/>
      <c r="AH182" s="195"/>
      <c r="AI182" s="193"/>
      <c r="AJ182" s="535"/>
      <c r="AK182" s="536"/>
      <c r="AL182" s="208"/>
    </row>
    <row r="183" spans="1:38" ht="9" customHeight="1" x14ac:dyDescent="0.15">
      <c r="A183" s="537"/>
      <c r="B183" s="208"/>
      <c r="C183" s="536"/>
      <c r="D183" s="535"/>
      <c r="E183" s="193"/>
      <c r="F183" s="195"/>
      <c r="G183" s="195"/>
      <c r="H183" s="195"/>
      <c r="I183" s="193"/>
      <c r="J183" s="535"/>
      <c r="K183" s="536"/>
      <c r="L183" s="208"/>
      <c r="N183" s="537"/>
      <c r="O183" s="208"/>
      <c r="P183" s="536"/>
      <c r="Q183" s="535"/>
      <c r="R183" s="193"/>
      <c r="S183" s="195"/>
      <c r="T183" s="195"/>
      <c r="U183" s="195"/>
      <c r="V183" s="193"/>
      <c r="W183" s="535"/>
      <c r="X183" s="536"/>
      <c r="Y183" s="208"/>
      <c r="AA183" s="537"/>
      <c r="AB183" s="208"/>
      <c r="AC183" s="536"/>
      <c r="AD183" s="535"/>
      <c r="AE183" s="193"/>
      <c r="AF183" s="195"/>
      <c r="AG183" s="195"/>
      <c r="AH183" s="195"/>
      <c r="AI183" s="193"/>
      <c r="AJ183" s="535"/>
      <c r="AK183" s="536"/>
      <c r="AL183" s="208"/>
    </row>
    <row r="184" spans="1:38" ht="9" customHeight="1" x14ac:dyDescent="0.15">
      <c r="A184" s="537"/>
      <c r="B184" s="208"/>
      <c r="C184" s="536"/>
      <c r="D184" s="535"/>
      <c r="E184" s="193"/>
      <c r="F184" s="195"/>
      <c r="G184" s="195"/>
      <c r="H184" s="195"/>
      <c r="I184" s="193"/>
      <c r="J184" s="535"/>
      <c r="K184" s="536"/>
      <c r="L184" s="208"/>
      <c r="N184" s="537"/>
      <c r="O184" s="208"/>
      <c r="P184" s="536"/>
      <c r="Q184" s="535"/>
      <c r="R184" s="193"/>
      <c r="S184" s="195"/>
      <c r="T184" s="195"/>
      <c r="U184" s="195"/>
      <c r="V184" s="193"/>
      <c r="W184" s="535"/>
      <c r="X184" s="536"/>
      <c r="Y184" s="208"/>
      <c r="AA184" s="537"/>
      <c r="AB184" s="208"/>
      <c r="AC184" s="536"/>
      <c r="AD184" s="535"/>
      <c r="AE184" s="193"/>
      <c r="AF184" s="195"/>
      <c r="AG184" s="195"/>
      <c r="AH184" s="195"/>
      <c r="AI184" s="193"/>
      <c r="AJ184" s="535"/>
      <c r="AK184" s="536"/>
      <c r="AL184" s="208"/>
    </row>
    <row r="185" spans="1:38" ht="9" customHeight="1" x14ac:dyDescent="0.15">
      <c r="A185" s="537"/>
      <c r="B185" s="208"/>
      <c r="C185" s="536"/>
      <c r="D185" s="535"/>
      <c r="E185" s="193"/>
      <c r="F185" s="195"/>
      <c r="G185" s="195"/>
      <c r="H185" s="195"/>
      <c r="I185" s="193"/>
      <c r="J185" s="535"/>
      <c r="K185" s="536"/>
      <c r="L185" s="208"/>
      <c r="N185" s="537"/>
      <c r="O185" s="208"/>
      <c r="P185" s="536"/>
      <c r="Q185" s="535"/>
      <c r="R185" s="193"/>
      <c r="S185" s="195"/>
      <c r="T185" s="195"/>
      <c r="U185" s="195"/>
      <c r="V185" s="193"/>
      <c r="W185" s="535"/>
      <c r="X185" s="536"/>
      <c r="Y185" s="208"/>
      <c r="AA185" s="537"/>
      <c r="AB185" s="208"/>
      <c r="AC185" s="536"/>
      <c r="AD185" s="535"/>
      <c r="AE185" s="193"/>
      <c r="AF185" s="195"/>
      <c r="AG185" s="195"/>
      <c r="AH185" s="195"/>
      <c r="AI185" s="193"/>
      <c r="AJ185" s="535"/>
      <c r="AK185" s="536"/>
      <c r="AL185" s="208"/>
    </row>
    <row r="186" spans="1:38" x14ac:dyDescent="0.15">
      <c r="O186" s="48"/>
      <c r="P186" s="48"/>
      <c r="Q186" s="48"/>
      <c r="S186" s="48"/>
      <c r="T186" s="48"/>
      <c r="U186" s="48"/>
      <c r="W186" s="48"/>
      <c r="X186" s="48"/>
      <c r="Y186" s="48"/>
    </row>
    <row r="187" spans="1:38" x14ac:dyDescent="0.15">
      <c r="O187" s="48"/>
      <c r="P187" s="48"/>
      <c r="Q187" s="48"/>
      <c r="S187" s="48"/>
      <c r="T187" s="48"/>
      <c r="U187" s="48"/>
      <c r="W187" s="48"/>
      <c r="X187" s="48"/>
      <c r="Y187" s="48"/>
    </row>
    <row r="188" spans="1:38" x14ac:dyDescent="0.15">
      <c r="O188" s="48"/>
      <c r="P188" s="48"/>
      <c r="Q188" s="48"/>
      <c r="S188" s="48"/>
      <c r="T188" s="48"/>
      <c r="U188" s="48"/>
      <c r="W188" s="48"/>
      <c r="X188" s="48"/>
      <c r="Y188" s="48"/>
    </row>
    <row r="189" spans="1:38" x14ac:dyDescent="0.15">
      <c r="O189" s="48"/>
      <c r="P189" s="48"/>
      <c r="Q189" s="48"/>
      <c r="S189" s="48"/>
      <c r="T189" s="48"/>
      <c r="U189" s="48"/>
      <c r="W189" s="48"/>
      <c r="X189" s="48"/>
      <c r="Y189" s="48"/>
    </row>
    <row r="192" spans="1:38" x14ac:dyDescent="0.15">
      <c r="N192" s="50"/>
      <c r="O192" s="208"/>
      <c r="P192" s="536"/>
      <c r="Q192" s="535"/>
      <c r="R192" s="193"/>
      <c r="S192" s="195"/>
      <c r="T192" s="195"/>
      <c r="U192" s="195"/>
      <c r="V192" s="193"/>
      <c r="W192" s="535"/>
      <c r="X192" s="536"/>
      <c r="Y192" s="208"/>
    </row>
    <row r="193" spans="14:25" x14ac:dyDescent="0.15">
      <c r="N193" s="50"/>
      <c r="O193" s="208"/>
      <c r="P193" s="536"/>
      <c r="Q193" s="535"/>
      <c r="R193" s="193"/>
      <c r="S193" s="195"/>
      <c r="T193" s="195"/>
      <c r="U193" s="195"/>
      <c r="V193" s="193"/>
      <c r="W193" s="535"/>
      <c r="X193" s="536"/>
      <c r="Y193" s="208"/>
    </row>
    <row r="194" spans="14:25" x14ac:dyDescent="0.15">
      <c r="N194" s="50"/>
      <c r="O194" s="208"/>
      <c r="P194" s="536"/>
      <c r="Q194" s="535"/>
      <c r="R194" s="193"/>
      <c r="S194" s="195"/>
      <c r="T194" s="195"/>
      <c r="U194" s="195"/>
      <c r="V194" s="193"/>
      <c r="W194" s="535"/>
      <c r="X194" s="536"/>
      <c r="Y194" s="208"/>
    </row>
    <row r="195" spans="14:25" x14ac:dyDescent="0.15">
      <c r="N195" s="50"/>
      <c r="O195" s="208"/>
      <c r="P195" s="536"/>
      <c r="Q195" s="535"/>
      <c r="R195" s="193"/>
      <c r="S195" s="195"/>
      <c r="T195" s="195"/>
      <c r="U195" s="195"/>
      <c r="V195" s="193"/>
      <c r="W195" s="535"/>
      <c r="X195" s="536"/>
      <c r="Y195" s="208"/>
    </row>
    <row r="196" spans="14:25" x14ac:dyDescent="0.15">
      <c r="N196" s="50"/>
      <c r="O196" s="208"/>
      <c r="P196" s="536"/>
      <c r="Q196" s="535"/>
      <c r="R196" s="193"/>
      <c r="S196" s="195"/>
      <c r="T196" s="195"/>
      <c r="U196" s="195"/>
      <c r="V196" s="193"/>
      <c r="W196" s="535"/>
      <c r="X196" s="536"/>
      <c r="Y196" s="208"/>
    </row>
    <row r="197" spans="14:25" x14ac:dyDescent="0.15">
      <c r="N197" s="50"/>
      <c r="O197" s="208"/>
      <c r="P197" s="536"/>
      <c r="Q197" s="535"/>
      <c r="R197" s="193"/>
      <c r="S197" s="195"/>
      <c r="T197" s="195"/>
      <c r="U197" s="195"/>
      <c r="V197" s="193"/>
      <c r="W197" s="535"/>
      <c r="X197" s="536"/>
      <c r="Y197" s="208"/>
    </row>
    <row r="198" spans="14:25" x14ac:dyDescent="0.15">
      <c r="N198" s="50"/>
      <c r="O198" s="208"/>
      <c r="P198" s="536"/>
      <c r="Q198" s="535"/>
      <c r="R198" s="193"/>
      <c r="S198" s="195"/>
      <c r="T198" s="195"/>
      <c r="U198" s="195"/>
      <c r="V198" s="193"/>
      <c r="W198" s="535"/>
      <c r="X198" s="536"/>
      <c r="Y198" s="208"/>
    </row>
    <row r="199" spans="14:25" x14ac:dyDescent="0.15">
      <c r="N199" s="50"/>
      <c r="O199" s="208"/>
      <c r="P199" s="536"/>
      <c r="Q199" s="535"/>
      <c r="R199" s="193"/>
      <c r="S199" s="195"/>
      <c r="T199" s="195"/>
      <c r="U199" s="195"/>
      <c r="V199" s="193"/>
      <c r="W199" s="535"/>
      <c r="X199" s="536"/>
      <c r="Y199" s="208"/>
    </row>
    <row r="200" spans="14:25" x14ac:dyDescent="0.15">
      <c r="N200" s="50"/>
      <c r="O200" s="208"/>
      <c r="P200" s="536"/>
      <c r="Q200" s="535"/>
      <c r="R200" s="193"/>
      <c r="S200" s="195"/>
      <c r="T200" s="195"/>
      <c r="U200" s="195"/>
      <c r="V200" s="193"/>
      <c r="W200" s="535"/>
      <c r="X200" s="536"/>
      <c r="Y200" s="208"/>
    </row>
  </sheetData>
  <customSheetViews>
    <customSheetView guid="{84BA2EF8-1540-44DE-AB02-FA557C6684F6}" scale="120" showGridLines="0" hiddenColumns="1">
      <selection activeCell="L123" sqref="L123"/>
      <rowBreaks count="1" manualBreakCount="1">
        <brk id="92" max="37" man="1"/>
      </rowBreaks>
      <pageMargins left="0.31496062992125984" right="0" top="0.47244094488188981" bottom="0.19685039370078741" header="0.27559055118110237" footer="0.51181102362204722"/>
      <pageSetup paperSize="9" scale="99" orientation="portrait" horizontalDpi="300" verticalDpi="300" r:id="rId1"/>
      <headerFooter alignWithMargins="0">
        <oddHeader>&amp;L&amp;"HG丸ｺﾞｼｯｸM-PRO,標準"&amp;8&amp;F</oddHeader>
      </headerFooter>
    </customSheetView>
    <customSheetView guid="{55F16F0B-9DCD-4450-8D81-D1C657871ABE}" scale="130" showPageBreaks="1" hiddenColumns="1" topLeftCell="A88">
      <selection activeCell="O109" sqref="O109"/>
      <pageMargins left="0.31496062992125984" right="0" top="0.47244094488188981" bottom="0.19685039370078741" header="0.27559055118110237" footer="0.51181102362204722"/>
      <pageSetup paperSize="9" orientation="portrait" horizontalDpi="300" verticalDpi="300" r:id="rId2"/>
      <headerFooter alignWithMargins="0">
        <oddHeader>&amp;L&amp;"HG丸ｺﾞｼｯｸM-PRO,標準"&amp;8&amp;F</oddHeader>
      </headerFooter>
    </customSheetView>
    <customSheetView guid="{C28CF6D2-B0CA-4A6C-8547-0AF833095EC8}" showPageBreaks="1" printArea="1" hiddenColumns="1" topLeftCell="A109">
      <selection activeCell="D131" sqref="D131:F132"/>
      <pageMargins left="0.31496062992125984" right="0" top="0.47244094488188981" bottom="0.19685039370078741" header="0.27559055118110237" footer="0.51181102362204722"/>
      <pageSetup paperSize="9" orientation="portrait" horizontalDpi="300" verticalDpi="300" r:id="rId3"/>
      <headerFooter alignWithMargins="0">
        <oddHeader>&amp;L&amp;"HG丸ｺﾞｼｯｸM-PRO,標準"&amp;8&amp;F</oddHeader>
      </headerFooter>
    </customSheetView>
    <customSheetView guid="{67950958-82E7-49D3-BC9C-9A13B1B9105B}" hiddenColumns="1" topLeftCell="A22">
      <selection activeCell="AL55" sqref="AL55"/>
      <pageMargins left="0.31496062992125984" right="0" top="0.47244094488188981" bottom="0.19685039370078741" header="0.27559055118110237" footer="0.51181102362204722"/>
      <pageSetup paperSize="9" orientation="portrait" horizontalDpi="300" verticalDpi="300" r:id="rId4"/>
      <headerFooter alignWithMargins="0">
        <oddHeader>&amp;L&amp;"HG丸ｺﾞｼｯｸM-PRO,標準"&amp;8&amp;F</oddHeader>
      </headerFooter>
    </customSheetView>
  </customSheetViews>
  <mergeCells count="748">
    <mergeCell ref="AK180:AK182"/>
    <mergeCell ref="J180:J182"/>
    <mergeCell ref="K180:K182"/>
    <mergeCell ref="P180:P182"/>
    <mergeCell ref="Q180:Q182"/>
    <mergeCell ref="W180:W182"/>
    <mergeCell ref="X180:X182"/>
    <mergeCell ref="AC180:AC182"/>
    <mergeCell ref="AK172:AK174"/>
    <mergeCell ref="X177:X179"/>
    <mergeCell ref="AC177:AC179"/>
    <mergeCell ref="AD177:AD179"/>
    <mergeCell ref="AJ177:AJ179"/>
    <mergeCell ref="AD175:AF176"/>
    <mergeCell ref="AG175:AG176"/>
    <mergeCell ref="AH175:AJ176"/>
    <mergeCell ref="AA175:AA185"/>
    <mergeCell ref="AK183:AK185"/>
    <mergeCell ref="X183:X185"/>
    <mergeCell ref="AC183:AC185"/>
    <mergeCell ref="AD183:AD185"/>
    <mergeCell ref="AJ183:AJ185"/>
    <mergeCell ref="AD180:AD182"/>
    <mergeCell ref="AJ180:AJ182"/>
    <mergeCell ref="AK177:AK179"/>
    <mergeCell ref="W177:W179"/>
    <mergeCell ref="A175:A185"/>
    <mergeCell ref="D175:F176"/>
    <mergeCell ref="G175:G176"/>
    <mergeCell ref="H175:J176"/>
    <mergeCell ref="N175:N185"/>
    <mergeCell ref="Q175:S176"/>
    <mergeCell ref="T175:T176"/>
    <mergeCell ref="U175:W176"/>
    <mergeCell ref="C177:C179"/>
    <mergeCell ref="D177:D179"/>
    <mergeCell ref="J177:J179"/>
    <mergeCell ref="K177:K179"/>
    <mergeCell ref="P177:P179"/>
    <mergeCell ref="Q177:Q179"/>
    <mergeCell ref="C183:C185"/>
    <mergeCell ref="D183:D185"/>
    <mergeCell ref="J183:J185"/>
    <mergeCell ref="K183:K185"/>
    <mergeCell ref="P183:P185"/>
    <mergeCell ref="Q183:Q185"/>
    <mergeCell ref="W183:W185"/>
    <mergeCell ref="C180:C182"/>
    <mergeCell ref="D180:D182"/>
    <mergeCell ref="A164:A174"/>
    <mergeCell ref="D164:F165"/>
    <mergeCell ref="G164:G165"/>
    <mergeCell ref="H164:J165"/>
    <mergeCell ref="C166:C168"/>
    <mergeCell ref="D166:D168"/>
    <mergeCell ref="K166:K168"/>
    <mergeCell ref="P166:P168"/>
    <mergeCell ref="Q166:Q168"/>
    <mergeCell ref="C172:C174"/>
    <mergeCell ref="D172:D174"/>
    <mergeCell ref="J172:J174"/>
    <mergeCell ref="K172:K174"/>
    <mergeCell ref="P172:P174"/>
    <mergeCell ref="Q172:Q174"/>
    <mergeCell ref="Q169:Q171"/>
    <mergeCell ref="C169:C171"/>
    <mergeCell ref="D169:D171"/>
    <mergeCell ref="X169:X171"/>
    <mergeCell ref="AC172:AC174"/>
    <mergeCell ref="Q158:Q160"/>
    <mergeCell ref="W158:W160"/>
    <mergeCell ref="X158:X160"/>
    <mergeCell ref="AD158:AD160"/>
    <mergeCell ref="AJ158:AJ160"/>
    <mergeCell ref="AK158:AK160"/>
    <mergeCell ref="C158:C160"/>
    <mergeCell ref="D158:D160"/>
    <mergeCell ref="AG164:AG165"/>
    <mergeCell ref="AH164:AJ165"/>
    <mergeCell ref="D161:D163"/>
    <mergeCell ref="N153:N163"/>
    <mergeCell ref="C155:C157"/>
    <mergeCell ref="D155:D157"/>
    <mergeCell ref="J155:J157"/>
    <mergeCell ref="D153:F154"/>
    <mergeCell ref="G153:G154"/>
    <mergeCell ref="H153:J154"/>
    <mergeCell ref="K155:K157"/>
    <mergeCell ref="Q155:Q157"/>
    <mergeCell ref="AD155:AD157"/>
    <mergeCell ref="AJ155:AJ157"/>
    <mergeCell ref="P158:P160"/>
    <mergeCell ref="AK169:AK171"/>
    <mergeCell ref="W172:W174"/>
    <mergeCell ref="J166:J168"/>
    <mergeCell ref="AC161:AC163"/>
    <mergeCell ref="AD161:AD163"/>
    <mergeCell ref="AJ161:AJ163"/>
    <mergeCell ref="AK161:AK163"/>
    <mergeCell ref="P161:P163"/>
    <mergeCell ref="Q161:Q163"/>
    <mergeCell ref="W161:W163"/>
    <mergeCell ref="X161:X163"/>
    <mergeCell ref="N164:N174"/>
    <mergeCell ref="Q164:S165"/>
    <mergeCell ref="T164:T165"/>
    <mergeCell ref="U164:W165"/>
    <mergeCell ref="AK166:AK168"/>
    <mergeCell ref="J169:J171"/>
    <mergeCell ref="K169:K171"/>
    <mergeCell ref="P169:P171"/>
    <mergeCell ref="J161:J163"/>
    <mergeCell ref="W166:W168"/>
    <mergeCell ref="AD172:AD174"/>
    <mergeCell ref="AJ172:AJ174"/>
    <mergeCell ref="AC155:AC157"/>
    <mergeCell ref="AK150:AK152"/>
    <mergeCell ref="Q153:S154"/>
    <mergeCell ref="T153:T154"/>
    <mergeCell ref="U153:W154"/>
    <mergeCell ref="AA153:AA163"/>
    <mergeCell ref="AD153:AF154"/>
    <mergeCell ref="AK155:AK157"/>
    <mergeCell ref="W150:W152"/>
    <mergeCell ref="A131:A141"/>
    <mergeCell ref="A153:A163"/>
    <mergeCell ref="D16:F17"/>
    <mergeCell ref="G16:G17"/>
    <mergeCell ref="H16:J17"/>
    <mergeCell ref="D27:F28"/>
    <mergeCell ref="G27:G28"/>
    <mergeCell ref="H27:J28"/>
    <mergeCell ref="D38:F39"/>
    <mergeCell ref="G38:G39"/>
    <mergeCell ref="C147:C149"/>
    <mergeCell ref="D142:F143"/>
    <mergeCell ref="G142:G143"/>
    <mergeCell ref="H142:J143"/>
    <mergeCell ref="C144:C146"/>
    <mergeCell ref="D144:D146"/>
    <mergeCell ref="J144:J146"/>
    <mergeCell ref="D147:D149"/>
    <mergeCell ref="J147:J149"/>
    <mergeCell ref="C150:C152"/>
    <mergeCell ref="D150:D152"/>
    <mergeCell ref="J150:J152"/>
    <mergeCell ref="C161:C163"/>
    <mergeCell ref="C139:C141"/>
    <mergeCell ref="P198:P200"/>
    <mergeCell ref="Q198:Q200"/>
    <mergeCell ref="W198:W200"/>
    <mergeCell ref="X198:X200"/>
    <mergeCell ref="AC139:AC141"/>
    <mergeCell ref="AD139:AD141"/>
    <mergeCell ref="AJ139:AJ141"/>
    <mergeCell ref="AK139:AK141"/>
    <mergeCell ref="A5:A15"/>
    <mergeCell ref="A16:A26"/>
    <mergeCell ref="A27:A37"/>
    <mergeCell ref="N5:N15"/>
    <mergeCell ref="N16:N26"/>
    <mergeCell ref="N27:N37"/>
    <mergeCell ref="N38:N48"/>
    <mergeCell ref="AA27:AA37"/>
    <mergeCell ref="AA38:AA48"/>
    <mergeCell ref="A98:A108"/>
    <mergeCell ref="A109:A119"/>
    <mergeCell ref="AA49:AA59"/>
    <mergeCell ref="N49:N59"/>
    <mergeCell ref="N60:N70"/>
    <mergeCell ref="N71:N81"/>
    <mergeCell ref="N82:N92"/>
    <mergeCell ref="P195:P197"/>
    <mergeCell ref="Q195:Q197"/>
    <mergeCell ref="W195:W197"/>
    <mergeCell ref="AK128:AK130"/>
    <mergeCell ref="P84:P86"/>
    <mergeCell ref="Q84:Q86"/>
    <mergeCell ref="W84:W86"/>
    <mergeCell ref="X84:X86"/>
    <mergeCell ref="P192:P194"/>
    <mergeCell ref="Q192:Q194"/>
    <mergeCell ref="AD133:AD135"/>
    <mergeCell ref="AJ133:AJ135"/>
    <mergeCell ref="AK133:AK135"/>
    <mergeCell ref="P87:P89"/>
    <mergeCell ref="Q87:Q89"/>
    <mergeCell ref="W87:W89"/>
    <mergeCell ref="X87:X89"/>
    <mergeCell ref="AJ128:AJ130"/>
    <mergeCell ref="AG120:AG121"/>
    <mergeCell ref="AH120:AJ121"/>
    <mergeCell ref="X195:X197"/>
    <mergeCell ref="AC136:AC138"/>
    <mergeCell ref="AD136:AD138"/>
    <mergeCell ref="AJ136:AJ138"/>
    <mergeCell ref="K161:K163"/>
    <mergeCell ref="AC128:AC130"/>
    <mergeCell ref="AD128:AD130"/>
    <mergeCell ref="AA120:AA130"/>
    <mergeCell ref="AD120:AF121"/>
    <mergeCell ref="X122:X124"/>
    <mergeCell ref="X125:X127"/>
    <mergeCell ref="AA131:AA141"/>
    <mergeCell ref="AD131:AF132"/>
    <mergeCell ref="X133:X135"/>
    <mergeCell ref="X136:X138"/>
    <mergeCell ref="K144:K146"/>
    <mergeCell ref="K147:K149"/>
    <mergeCell ref="K150:K152"/>
    <mergeCell ref="W122:W124"/>
    <mergeCell ref="P125:P127"/>
    <mergeCell ref="Q125:Q127"/>
    <mergeCell ref="W125:W127"/>
    <mergeCell ref="N131:N141"/>
    <mergeCell ref="Q131:S132"/>
    <mergeCell ref="T131:T132"/>
    <mergeCell ref="AD150:AD152"/>
    <mergeCell ref="P155:P157"/>
    <mergeCell ref="P147:P149"/>
    <mergeCell ref="W192:W194"/>
    <mergeCell ref="X192:X194"/>
    <mergeCell ref="AC133:AC135"/>
    <mergeCell ref="W169:W171"/>
    <mergeCell ref="AJ150:AJ152"/>
    <mergeCell ref="AG153:AG154"/>
    <mergeCell ref="AH153:AJ154"/>
    <mergeCell ref="AK144:AK146"/>
    <mergeCell ref="X172:X174"/>
    <mergeCell ref="AD169:AD171"/>
    <mergeCell ref="AJ169:AJ171"/>
    <mergeCell ref="X166:X168"/>
    <mergeCell ref="AC166:AC168"/>
    <mergeCell ref="AD166:AD168"/>
    <mergeCell ref="AJ166:AJ168"/>
    <mergeCell ref="AA164:AA174"/>
    <mergeCell ref="AD164:AF165"/>
    <mergeCell ref="AC169:AC171"/>
    <mergeCell ref="W147:W149"/>
    <mergeCell ref="X147:X149"/>
    <mergeCell ref="AC147:AC149"/>
    <mergeCell ref="AD147:AD149"/>
    <mergeCell ref="W155:W157"/>
    <mergeCell ref="X155:X157"/>
    <mergeCell ref="AK125:AK127"/>
    <mergeCell ref="P79:P81"/>
    <mergeCell ref="Q79:Q81"/>
    <mergeCell ref="W79:W81"/>
    <mergeCell ref="X79:X81"/>
    <mergeCell ref="AJ122:AJ124"/>
    <mergeCell ref="AK117:AK119"/>
    <mergeCell ref="AC114:AC116"/>
    <mergeCell ref="AK106:AK108"/>
    <mergeCell ref="AK100:AK102"/>
    <mergeCell ref="AG98:AG99"/>
    <mergeCell ref="AH98:AJ99"/>
    <mergeCell ref="AD103:AD105"/>
    <mergeCell ref="AJ103:AJ105"/>
    <mergeCell ref="AC100:AC102"/>
    <mergeCell ref="AD100:AD102"/>
    <mergeCell ref="AC106:AC108"/>
    <mergeCell ref="AK103:AK105"/>
    <mergeCell ref="AH109:AJ110"/>
    <mergeCell ref="X111:X113"/>
    <mergeCell ref="AD111:AD113"/>
    <mergeCell ref="AJ111:AJ113"/>
    <mergeCell ref="AK111:AK113"/>
    <mergeCell ref="AK114:AK116"/>
    <mergeCell ref="AK136:AK138"/>
    <mergeCell ref="P90:P92"/>
    <mergeCell ref="J158:J160"/>
    <mergeCell ref="K158:K160"/>
    <mergeCell ref="X117:X119"/>
    <mergeCell ref="P128:P130"/>
    <mergeCell ref="Q128:Q130"/>
    <mergeCell ref="W128:W130"/>
    <mergeCell ref="X128:X130"/>
    <mergeCell ref="N120:N130"/>
    <mergeCell ref="AC158:AC160"/>
    <mergeCell ref="X150:X152"/>
    <mergeCell ref="AC150:AC152"/>
    <mergeCell ref="AK122:AK124"/>
    <mergeCell ref="AJ147:AJ149"/>
    <mergeCell ref="AK147:AK149"/>
    <mergeCell ref="N142:N152"/>
    <mergeCell ref="Q142:S143"/>
    <mergeCell ref="AG131:AG132"/>
    <mergeCell ref="T142:T143"/>
    <mergeCell ref="U142:W143"/>
    <mergeCell ref="P144:P146"/>
    <mergeCell ref="Q144:Q146"/>
    <mergeCell ref="AD125:AD127"/>
    <mergeCell ref="D139:D141"/>
    <mergeCell ref="J139:J141"/>
    <mergeCell ref="AC111:AC113"/>
    <mergeCell ref="K139:K141"/>
    <mergeCell ref="P111:P113"/>
    <mergeCell ref="D131:F132"/>
    <mergeCell ref="G131:G132"/>
    <mergeCell ref="H131:J132"/>
    <mergeCell ref="J117:J119"/>
    <mergeCell ref="AC125:AC127"/>
    <mergeCell ref="Q120:S121"/>
    <mergeCell ref="T120:T121"/>
    <mergeCell ref="U120:W121"/>
    <mergeCell ref="P122:P124"/>
    <mergeCell ref="Q122:Q124"/>
    <mergeCell ref="D133:D135"/>
    <mergeCell ref="J133:J135"/>
    <mergeCell ref="K117:K119"/>
    <mergeCell ref="AC122:AC124"/>
    <mergeCell ref="K122:K124"/>
    <mergeCell ref="U131:W132"/>
    <mergeCell ref="P133:P135"/>
    <mergeCell ref="Q133:Q135"/>
    <mergeCell ref="W133:W135"/>
    <mergeCell ref="AH131:AJ132"/>
    <mergeCell ref="AD84:AD86"/>
    <mergeCell ref="AJ84:AJ86"/>
    <mergeCell ref="W117:W119"/>
    <mergeCell ref="AD122:AD124"/>
    <mergeCell ref="AA142:AA152"/>
    <mergeCell ref="AD142:AF143"/>
    <mergeCell ref="P136:P138"/>
    <mergeCell ref="Q136:Q138"/>
    <mergeCell ref="W136:W138"/>
    <mergeCell ref="Q150:Q152"/>
    <mergeCell ref="AJ144:AJ146"/>
    <mergeCell ref="P139:P141"/>
    <mergeCell ref="Q139:Q141"/>
    <mergeCell ref="W139:W141"/>
    <mergeCell ref="W144:W146"/>
    <mergeCell ref="P150:P152"/>
    <mergeCell ref="AJ125:AJ127"/>
    <mergeCell ref="Q147:Q149"/>
    <mergeCell ref="Q109:S110"/>
    <mergeCell ref="AC117:AC119"/>
    <mergeCell ref="AJ114:AJ116"/>
    <mergeCell ref="AJ106:AJ108"/>
    <mergeCell ref="AJ117:AJ119"/>
    <mergeCell ref="AD114:AD116"/>
    <mergeCell ref="AG142:AG143"/>
    <mergeCell ref="Q98:S99"/>
    <mergeCell ref="T98:T99"/>
    <mergeCell ref="AD117:AD119"/>
    <mergeCell ref="Q90:Q92"/>
    <mergeCell ref="W90:W92"/>
    <mergeCell ref="X90:X92"/>
    <mergeCell ref="X139:X141"/>
    <mergeCell ref="T109:T110"/>
    <mergeCell ref="U109:W110"/>
    <mergeCell ref="AA109:AA119"/>
    <mergeCell ref="AC103:AC105"/>
    <mergeCell ref="AD106:AD108"/>
    <mergeCell ref="AA98:AA108"/>
    <mergeCell ref="AD98:AF99"/>
    <mergeCell ref="X100:X102"/>
    <mergeCell ref="X103:X105"/>
    <mergeCell ref="W103:W105"/>
    <mergeCell ref="W106:W108"/>
    <mergeCell ref="AD144:AD146"/>
    <mergeCell ref="AD109:AF110"/>
    <mergeCell ref="AG109:AG110"/>
    <mergeCell ref="X114:X116"/>
    <mergeCell ref="AH142:AJ143"/>
    <mergeCell ref="X144:X146"/>
    <mergeCell ref="AC144:AC146"/>
    <mergeCell ref="C136:C138"/>
    <mergeCell ref="D136:D138"/>
    <mergeCell ref="J136:J138"/>
    <mergeCell ref="K136:K138"/>
    <mergeCell ref="K133:K135"/>
    <mergeCell ref="C133:C135"/>
    <mergeCell ref="W114:W116"/>
    <mergeCell ref="P117:P119"/>
    <mergeCell ref="Q117:Q119"/>
    <mergeCell ref="Q111:Q113"/>
    <mergeCell ref="W111:W113"/>
    <mergeCell ref="P114:P116"/>
    <mergeCell ref="Q114:Q116"/>
    <mergeCell ref="C111:C113"/>
    <mergeCell ref="D111:D113"/>
    <mergeCell ref="J111:J113"/>
    <mergeCell ref="C128:C130"/>
    <mergeCell ref="P54:P56"/>
    <mergeCell ref="Q54:Q56"/>
    <mergeCell ref="W54:W56"/>
    <mergeCell ref="P57:P59"/>
    <mergeCell ref="Q57:Q59"/>
    <mergeCell ref="P62:P64"/>
    <mergeCell ref="Q62:Q64"/>
    <mergeCell ref="W62:W64"/>
    <mergeCell ref="W65:W67"/>
    <mergeCell ref="U60:W61"/>
    <mergeCell ref="AK87:AK89"/>
    <mergeCell ref="AC90:AC92"/>
    <mergeCell ref="AC87:AC89"/>
    <mergeCell ref="AD87:AD89"/>
    <mergeCell ref="AD90:AD92"/>
    <mergeCell ref="AJ90:AJ92"/>
    <mergeCell ref="AK90:AK92"/>
    <mergeCell ref="AJ87:AJ89"/>
    <mergeCell ref="AA82:AA92"/>
    <mergeCell ref="AD82:AF83"/>
    <mergeCell ref="AG82:AG83"/>
    <mergeCell ref="AC84:AC86"/>
    <mergeCell ref="P40:P42"/>
    <mergeCell ref="Q40:Q42"/>
    <mergeCell ref="W40:W42"/>
    <mergeCell ref="P46:P48"/>
    <mergeCell ref="Q46:Q48"/>
    <mergeCell ref="W46:W48"/>
    <mergeCell ref="P29:P31"/>
    <mergeCell ref="Q29:Q31"/>
    <mergeCell ref="W29:W31"/>
    <mergeCell ref="C103:C105"/>
    <mergeCell ref="D103:D105"/>
    <mergeCell ref="T60:T61"/>
    <mergeCell ref="Q49:S50"/>
    <mergeCell ref="Q71:S72"/>
    <mergeCell ref="P65:P67"/>
    <mergeCell ref="Q65:Q67"/>
    <mergeCell ref="P68:P70"/>
    <mergeCell ref="Q68:Q70"/>
    <mergeCell ref="P76:P78"/>
    <mergeCell ref="Q76:Q78"/>
    <mergeCell ref="N98:N108"/>
    <mergeCell ref="C65:C67"/>
    <mergeCell ref="D65:D67"/>
    <mergeCell ref="C68:C70"/>
    <mergeCell ref="D60:F61"/>
    <mergeCell ref="C57:C59"/>
    <mergeCell ref="D57:D59"/>
    <mergeCell ref="D68:D70"/>
    <mergeCell ref="P51:P53"/>
    <mergeCell ref="C106:C108"/>
    <mergeCell ref="T49:T50"/>
    <mergeCell ref="P100:P102"/>
    <mergeCell ref="Q100:Q102"/>
    <mergeCell ref="D106:D108"/>
    <mergeCell ref="X54:X56"/>
    <mergeCell ref="X73:X75"/>
    <mergeCell ref="X57:X59"/>
    <mergeCell ref="X62:X64"/>
    <mergeCell ref="X65:X67"/>
    <mergeCell ref="X68:X70"/>
    <mergeCell ref="X76:X78"/>
    <mergeCell ref="W100:W102"/>
    <mergeCell ref="X106:X108"/>
    <mergeCell ref="K106:K108"/>
    <mergeCell ref="K54:K56"/>
    <mergeCell ref="P103:P105"/>
    <mergeCell ref="Q103:Q105"/>
    <mergeCell ref="P106:P108"/>
    <mergeCell ref="Q106:Q108"/>
    <mergeCell ref="W68:W70"/>
    <mergeCell ref="W76:W78"/>
    <mergeCell ref="W73:W75"/>
    <mergeCell ref="N94:Y94"/>
    <mergeCell ref="J106:J108"/>
    <mergeCell ref="J65:J67"/>
    <mergeCell ref="K65:K67"/>
    <mergeCell ref="K68:K70"/>
    <mergeCell ref="AG5:AG6"/>
    <mergeCell ref="AH5:AJ6"/>
    <mergeCell ref="AD16:AF17"/>
    <mergeCell ref="AG16:AG17"/>
    <mergeCell ref="AH16:AJ17"/>
    <mergeCell ref="AH27:AJ28"/>
    <mergeCell ref="P21:P23"/>
    <mergeCell ref="AH38:AJ39"/>
    <mergeCell ref="P24:P26"/>
    <mergeCell ref="Q24:Q26"/>
    <mergeCell ref="W24:W26"/>
    <mergeCell ref="X24:X26"/>
    <mergeCell ref="AG38:AG39"/>
    <mergeCell ref="P32:P34"/>
    <mergeCell ref="Q32:Q34"/>
    <mergeCell ref="W32:W34"/>
    <mergeCell ref="X32:X34"/>
    <mergeCell ref="P35:P37"/>
    <mergeCell ref="Q35:Q37"/>
    <mergeCell ref="W35:W37"/>
    <mergeCell ref="X35:X37"/>
    <mergeCell ref="Q5:S6"/>
    <mergeCell ref="T5:T6"/>
    <mergeCell ref="P7:P9"/>
    <mergeCell ref="C100:C102"/>
    <mergeCell ref="D100:D102"/>
    <mergeCell ref="J100:J102"/>
    <mergeCell ref="K100:K102"/>
    <mergeCell ref="AD49:AF50"/>
    <mergeCell ref="Q21:Q23"/>
    <mergeCell ref="W21:W23"/>
    <mergeCell ref="X21:X23"/>
    <mergeCell ref="AK84:AK86"/>
    <mergeCell ref="AH82:AJ83"/>
    <mergeCell ref="AJ100:AJ102"/>
    <mergeCell ref="AC57:AC59"/>
    <mergeCell ref="AD57:AD59"/>
    <mergeCell ref="AJ57:AJ59"/>
    <mergeCell ref="AC35:AC37"/>
    <mergeCell ref="AC24:AC26"/>
    <mergeCell ref="U98:W99"/>
    <mergeCell ref="AK54:AK56"/>
    <mergeCell ref="AC40:AC42"/>
    <mergeCell ref="AD38:AF39"/>
    <mergeCell ref="D98:F99"/>
    <mergeCell ref="G98:G99"/>
    <mergeCell ref="Q82:S83"/>
    <mergeCell ref="T82:T83"/>
    <mergeCell ref="AK57:AK59"/>
    <mergeCell ref="P18:P20"/>
    <mergeCell ref="Q18:Q20"/>
    <mergeCell ref="W18:W20"/>
    <mergeCell ref="X18:X20"/>
    <mergeCell ref="U82:W83"/>
    <mergeCell ref="AD54:AD56"/>
    <mergeCell ref="Q51:Q53"/>
    <mergeCell ref="W51:W53"/>
    <mergeCell ref="Q27:S28"/>
    <mergeCell ref="T27:T28"/>
    <mergeCell ref="U27:W28"/>
    <mergeCell ref="Q38:S39"/>
    <mergeCell ref="T38:T39"/>
    <mergeCell ref="U38:W39"/>
    <mergeCell ref="AK51:AK53"/>
    <mergeCell ref="AD51:AD53"/>
    <mergeCell ref="AJ51:AJ53"/>
    <mergeCell ref="AK46:AK48"/>
    <mergeCell ref="AD40:AD42"/>
    <mergeCell ref="U49:W50"/>
    <mergeCell ref="P43:P45"/>
    <mergeCell ref="Q43:Q45"/>
    <mergeCell ref="W43:W45"/>
    <mergeCell ref="J103:J105"/>
    <mergeCell ref="H98:J99"/>
    <mergeCell ref="K103:K105"/>
    <mergeCell ref="T71:T72"/>
    <mergeCell ref="U71:W72"/>
    <mergeCell ref="Q60:S61"/>
    <mergeCell ref="W57:W59"/>
    <mergeCell ref="J90:J92"/>
    <mergeCell ref="K90:K92"/>
    <mergeCell ref="J62:J64"/>
    <mergeCell ref="J68:J70"/>
    <mergeCell ref="K62:K64"/>
    <mergeCell ref="P73:P75"/>
    <mergeCell ref="Q73:Q75"/>
    <mergeCell ref="Q16:S17"/>
    <mergeCell ref="T16:T17"/>
    <mergeCell ref="U16:W17"/>
    <mergeCell ref="AK43:AK45"/>
    <mergeCell ref="AC51:AC53"/>
    <mergeCell ref="AK32:AK34"/>
    <mergeCell ref="AK29:AK31"/>
    <mergeCell ref="AK40:AK42"/>
    <mergeCell ref="AK35:AK37"/>
    <mergeCell ref="AK24:AK26"/>
    <mergeCell ref="AG27:AG28"/>
    <mergeCell ref="X46:X48"/>
    <mergeCell ref="X51:X53"/>
    <mergeCell ref="AG49:AG50"/>
    <mergeCell ref="AH49:AJ50"/>
    <mergeCell ref="AC46:AC48"/>
    <mergeCell ref="AD46:AD48"/>
    <mergeCell ref="AJ46:AJ48"/>
    <mergeCell ref="X40:X42"/>
    <mergeCell ref="AJ54:AJ56"/>
    <mergeCell ref="X10:X12"/>
    <mergeCell ref="AJ32:AJ34"/>
    <mergeCell ref="AJ29:AJ31"/>
    <mergeCell ref="AD35:AD37"/>
    <mergeCell ref="AJ35:AJ37"/>
    <mergeCell ref="AC32:AC34"/>
    <mergeCell ref="AJ40:AJ42"/>
    <mergeCell ref="AC43:AC45"/>
    <mergeCell ref="AD43:AD45"/>
    <mergeCell ref="AC29:AC31"/>
    <mergeCell ref="AD29:AD31"/>
    <mergeCell ref="AD32:AD34"/>
    <mergeCell ref="AC10:AC12"/>
    <mergeCell ref="AC18:AC20"/>
    <mergeCell ref="AJ21:AJ23"/>
    <mergeCell ref="AJ43:AJ45"/>
    <mergeCell ref="AD27:AF28"/>
    <mergeCell ref="X29:X31"/>
    <mergeCell ref="X43:X45"/>
    <mergeCell ref="AC54:AC56"/>
    <mergeCell ref="A49:A59"/>
    <mergeCell ref="C54:C56"/>
    <mergeCell ref="AK10:AK12"/>
    <mergeCell ref="AC13:AC15"/>
    <mergeCell ref="K73:K75"/>
    <mergeCell ref="C76:C78"/>
    <mergeCell ref="D76:D78"/>
    <mergeCell ref="K21:K23"/>
    <mergeCell ref="AC21:AC23"/>
    <mergeCell ref="AD21:AD23"/>
    <mergeCell ref="AA16:AA26"/>
    <mergeCell ref="J76:J78"/>
    <mergeCell ref="K76:K78"/>
    <mergeCell ref="AD18:AD20"/>
    <mergeCell ref="G71:G72"/>
    <mergeCell ref="H71:J72"/>
    <mergeCell ref="C73:C75"/>
    <mergeCell ref="D73:D75"/>
    <mergeCell ref="J73:J75"/>
    <mergeCell ref="AD24:AD26"/>
    <mergeCell ref="AJ24:AJ26"/>
    <mergeCell ref="A60:A70"/>
    <mergeCell ref="C62:C64"/>
    <mergeCell ref="D62:D64"/>
    <mergeCell ref="A38:A48"/>
    <mergeCell ref="C46:C48"/>
    <mergeCell ref="D46:D48"/>
    <mergeCell ref="C43:C45"/>
    <mergeCell ref="K32:K34"/>
    <mergeCell ref="J35:J37"/>
    <mergeCell ref="K35:K37"/>
    <mergeCell ref="H38:J39"/>
    <mergeCell ref="K29:K31"/>
    <mergeCell ref="C32:C34"/>
    <mergeCell ref="D32:D34"/>
    <mergeCell ref="J29:J31"/>
    <mergeCell ref="J32:J34"/>
    <mergeCell ref="D40:D42"/>
    <mergeCell ref="J40:J42"/>
    <mergeCell ref="D43:D45"/>
    <mergeCell ref="J43:J45"/>
    <mergeCell ref="C40:C42"/>
    <mergeCell ref="K43:K45"/>
    <mergeCell ref="J46:J48"/>
    <mergeCell ref="K46:K48"/>
    <mergeCell ref="K40:K42"/>
    <mergeCell ref="C24:C26"/>
    <mergeCell ref="D24:D26"/>
    <mergeCell ref="J24:J26"/>
    <mergeCell ref="K24:K26"/>
    <mergeCell ref="C29:C31"/>
    <mergeCell ref="D29:D31"/>
    <mergeCell ref="C35:C37"/>
    <mergeCell ref="D35:D37"/>
    <mergeCell ref="G60:G61"/>
    <mergeCell ref="H60:J61"/>
    <mergeCell ref="J57:J59"/>
    <mergeCell ref="K57:K59"/>
    <mergeCell ref="D54:D56"/>
    <mergeCell ref="H49:J50"/>
    <mergeCell ref="D51:D53"/>
    <mergeCell ref="D49:F50"/>
    <mergeCell ref="G49:G50"/>
    <mergeCell ref="J54:J56"/>
    <mergeCell ref="C51:C53"/>
    <mergeCell ref="J51:J53"/>
    <mergeCell ref="K51:K53"/>
    <mergeCell ref="A82:A92"/>
    <mergeCell ref="D82:F83"/>
    <mergeCell ref="G82:G83"/>
    <mergeCell ref="H82:J83"/>
    <mergeCell ref="C84:C86"/>
    <mergeCell ref="D84:D86"/>
    <mergeCell ref="J84:J86"/>
    <mergeCell ref="K79:K81"/>
    <mergeCell ref="A71:A81"/>
    <mergeCell ref="C79:C81"/>
    <mergeCell ref="D79:D81"/>
    <mergeCell ref="J79:J81"/>
    <mergeCell ref="C87:C89"/>
    <mergeCell ref="D87:D89"/>
    <mergeCell ref="J87:J89"/>
    <mergeCell ref="K84:K86"/>
    <mergeCell ref="K87:K89"/>
    <mergeCell ref="C90:C92"/>
    <mergeCell ref="D90:D92"/>
    <mergeCell ref="D71:F72"/>
    <mergeCell ref="N1:Y1"/>
    <mergeCell ref="C18:C20"/>
    <mergeCell ref="D18:D20"/>
    <mergeCell ref="J18:J20"/>
    <mergeCell ref="K18:K20"/>
    <mergeCell ref="D5:F6"/>
    <mergeCell ref="H5:J6"/>
    <mergeCell ref="C7:C9"/>
    <mergeCell ref="C10:C12"/>
    <mergeCell ref="U5:W6"/>
    <mergeCell ref="C13:C15"/>
    <mergeCell ref="K7:K9"/>
    <mergeCell ref="K10:K12"/>
    <mergeCell ref="K13:K15"/>
    <mergeCell ref="X7:X9"/>
    <mergeCell ref="Q7:Q9"/>
    <mergeCell ref="W7:W9"/>
    <mergeCell ref="P10:P12"/>
    <mergeCell ref="Q10:Q12"/>
    <mergeCell ref="W10:W12"/>
    <mergeCell ref="P13:P15"/>
    <mergeCell ref="Q13:Q15"/>
    <mergeCell ref="W13:W15"/>
    <mergeCell ref="X13:X15"/>
    <mergeCell ref="C21:C23"/>
    <mergeCell ref="J21:J23"/>
    <mergeCell ref="AJ18:AJ20"/>
    <mergeCell ref="AK18:AK20"/>
    <mergeCell ref="AA5:AA15"/>
    <mergeCell ref="D7:D9"/>
    <mergeCell ref="J7:J9"/>
    <mergeCell ref="D10:D12"/>
    <mergeCell ref="J10:J12"/>
    <mergeCell ref="D13:D15"/>
    <mergeCell ref="J13:J15"/>
    <mergeCell ref="G5:G6"/>
    <mergeCell ref="AD13:AD15"/>
    <mergeCell ref="AJ13:AJ15"/>
    <mergeCell ref="AK13:AK15"/>
    <mergeCell ref="AD7:AD9"/>
    <mergeCell ref="AJ7:AJ9"/>
    <mergeCell ref="AK7:AK9"/>
    <mergeCell ref="AD10:AD12"/>
    <mergeCell ref="AJ10:AJ12"/>
    <mergeCell ref="AK21:AK23"/>
    <mergeCell ref="D21:D23"/>
    <mergeCell ref="AD5:AF6"/>
    <mergeCell ref="AC7:AC9"/>
    <mergeCell ref="D128:D130"/>
    <mergeCell ref="J128:J130"/>
    <mergeCell ref="K128:K130"/>
    <mergeCell ref="C125:C127"/>
    <mergeCell ref="D125:D127"/>
    <mergeCell ref="J125:J127"/>
    <mergeCell ref="K125:K127"/>
    <mergeCell ref="N109:N119"/>
    <mergeCell ref="D120:F121"/>
    <mergeCell ref="G120:G121"/>
    <mergeCell ref="H120:J121"/>
    <mergeCell ref="C122:C124"/>
    <mergeCell ref="D122:D124"/>
    <mergeCell ref="J122:J124"/>
    <mergeCell ref="C114:C116"/>
    <mergeCell ref="D114:D116"/>
    <mergeCell ref="J114:J116"/>
    <mergeCell ref="K114:K116"/>
    <mergeCell ref="H109:J110"/>
    <mergeCell ref="C117:C119"/>
    <mergeCell ref="D117:D119"/>
    <mergeCell ref="D109:F110"/>
    <mergeCell ref="G109:G110"/>
    <mergeCell ref="K111:K113"/>
  </mergeCells>
  <phoneticPr fontId="1"/>
  <pageMargins left="0.31496062992125984" right="0" top="0.47244094488188981" bottom="0.19685039370078741" header="0.27559055118110237" footer="0.51181102362204722"/>
  <pageSetup paperSize="9" scale="99" orientation="portrait" horizontalDpi="300" verticalDpi="300" r:id="rId5"/>
  <headerFooter alignWithMargins="0">
    <oddHeader>&amp;L&amp;"HG丸ｺﾞｼｯｸM-PRO,標準"&amp;8&amp;F</oddHeader>
  </headerFooter>
  <rowBreaks count="1" manualBreakCount="1">
    <brk id="92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A1:AN217"/>
  <sheetViews>
    <sheetView showGridLines="0" zoomScale="120" zoomScaleNormal="120" workbookViewId="0">
      <selection activeCell="AL2" sqref="AL2"/>
    </sheetView>
  </sheetViews>
  <sheetFormatPr defaultRowHeight="12" x14ac:dyDescent="0.15"/>
  <cols>
    <col min="1" max="1" width="2.5" style="48" customWidth="1"/>
    <col min="2" max="2" width="10.25" style="48" customWidth="1"/>
    <col min="3" max="3" width="9" style="48" hidden="1" customWidth="1"/>
    <col min="4" max="4" width="2" style="59" customWidth="1"/>
    <col min="5" max="5" width="2" style="48" hidden="1" customWidth="1"/>
    <col min="6" max="6" width="2.25" style="56" customWidth="1"/>
    <col min="7" max="7" width="1.25" style="48" customWidth="1"/>
    <col min="8" max="8" width="2.25" style="56" customWidth="1"/>
    <col min="9" max="9" width="2" style="48" hidden="1" customWidth="1"/>
    <col min="10" max="10" width="2" style="59" customWidth="1"/>
    <col min="11" max="11" width="9" style="59" hidden="1" customWidth="1"/>
    <col min="12" max="12" width="10.25" style="48" customWidth="1"/>
    <col min="13" max="13" width="1.125" style="48" customWidth="1"/>
    <col min="14" max="14" width="2.5" style="48" customWidth="1"/>
    <col min="15" max="15" width="10.25" style="48" customWidth="1"/>
    <col min="16" max="16" width="9" style="48" hidden="1" customWidth="1"/>
    <col min="17" max="17" width="2" style="59" customWidth="1"/>
    <col min="18" max="18" width="2" style="48" hidden="1" customWidth="1"/>
    <col min="19" max="19" width="2.25" style="56" customWidth="1"/>
    <col min="20" max="20" width="1.25" style="56" customWidth="1"/>
    <col min="21" max="21" width="2.25" style="56" customWidth="1"/>
    <col min="22" max="22" width="2" style="48" hidden="1" customWidth="1"/>
    <col min="23" max="23" width="2" style="59" customWidth="1"/>
    <col min="24" max="24" width="9" style="59" hidden="1" customWidth="1"/>
    <col min="25" max="25" width="10.25" style="48" customWidth="1"/>
    <col min="26" max="26" width="1.125" style="48" customWidth="1"/>
    <col min="27" max="27" width="2.5" style="48" customWidth="1"/>
    <col min="28" max="28" width="10.25" style="48" customWidth="1"/>
    <col min="29" max="29" width="9" style="48" hidden="1" customWidth="1"/>
    <col min="30" max="30" width="2" style="48" customWidth="1"/>
    <col min="31" max="31" width="9" style="48" hidden="1" customWidth="1"/>
    <col min="32" max="32" width="2.25" style="48" customWidth="1"/>
    <col min="33" max="33" width="1.25" style="48" customWidth="1"/>
    <col min="34" max="34" width="2.25" style="48" customWidth="1"/>
    <col min="35" max="35" width="9" style="48" hidden="1" customWidth="1"/>
    <col min="36" max="36" width="2" style="48" customWidth="1"/>
    <col min="37" max="37" width="9" style="48" hidden="1" customWidth="1"/>
    <col min="38" max="38" width="10.25" style="48" customWidth="1"/>
    <col min="39" max="16384" width="9" style="48"/>
  </cols>
  <sheetData>
    <row r="1" spans="1:38" s="62" customFormat="1" ht="13.5" customHeight="1" x14ac:dyDescent="0.15">
      <c r="A1" s="101"/>
      <c r="F1" s="101"/>
      <c r="G1" s="101"/>
      <c r="H1" s="101"/>
      <c r="I1" s="101"/>
      <c r="J1" s="101"/>
      <c r="K1" s="202"/>
      <c r="N1" s="557" t="s">
        <v>75</v>
      </c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203"/>
      <c r="AA1" s="203"/>
      <c r="AB1" s="203"/>
      <c r="AC1" s="61"/>
      <c r="AD1" s="101"/>
      <c r="AE1" s="101"/>
      <c r="AF1" s="101"/>
      <c r="AG1" s="101"/>
      <c r="AH1" s="101"/>
      <c r="AI1" s="101"/>
      <c r="AJ1" s="101"/>
      <c r="AK1" s="101"/>
      <c r="AL1" s="203"/>
    </row>
    <row r="2" spans="1:38" ht="9" customHeight="1" x14ac:dyDescent="0.15">
      <c r="B2" s="182"/>
      <c r="K2" s="56"/>
      <c r="L2" s="182"/>
      <c r="O2" s="182"/>
      <c r="P2" s="182"/>
      <c r="Y2" s="182"/>
      <c r="AB2" s="182"/>
      <c r="AC2" s="182"/>
      <c r="AD2" s="59"/>
      <c r="AF2" s="56"/>
      <c r="AG2" s="56"/>
      <c r="AH2" s="56"/>
      <c r="AJ2" s="59"/>
      <c r="AK2" s="59"/>
      <c r="AL2" s="182"/>
    </row>
    <row r="3" spans="1:38" s="58" customFormat="1" ht="9" customHeight="1" x14ac:dyDescent="0.15">
      <c r="A3" s="58" t="s">
        <v>30</v>
      </c>
      <c r="B3" s="210"/>
      <c r="L3" s="210"/>
      <c r="O3" s="211"/>
      <c r="P3" s="211"/>
      <c r="Q3" s="56"/>
      <c r="R3" s="56"/>
      <c r="S3" s="56"/>
      <c r="T3" s="56"/>
      <c r="U3" s="56"/>
      <c r="V3" s="56"/>
      <c r="W3" s="56"/>
      <c r="X3" s="56"/>
      <c r="Y3" s="211"/>
      <c r="AA3" s="212" t="s">
        <v>31</v>
      </c>
      <c r="AB3" s="210"/>
      <c r="AC3" s="210"/>
      <c r="AL3" s="210"/>
    </row>
    <row r="4" spans="1:38" s="56" customFormat="1" ht="9" customHeight="1" x14ac:dyDescent="0.15">
      <c r="B4" s="211"/>
      <c r="L4" s="211"/>
      <c r="N4" s="212"/>
      <c r="O4" s="210"/>
      <c r="P4" s="210"/>
      <c r="Q4" s="58"/>
      <c r="R4" s="58"/>
      <c r="S4" s="58"/>
      <c r="T4" s="58"/>
      <c r="U4" s="58"/>
      <c r="V4" s="58"/>
      <c r="W4" s="58"/>
      <c r="X4" s="58"/>
      <c r="Y4" s="210"/>
      <c r="AB4" s="211"/>
      <c r="AC4" s="211"/>
      <c r="AL4" s="211"/>
    </row>
    <row r="5" spans="1:38" ht="12" customHeight="1" x14ac:dyDescent="0.15">
      <c r="A5" s="554">
        <v>1</v>
      </c>
      <c r="B5" s="241" t="str">
        <f>トーナメント表!B30</f>
        <v>辰巳台中</v>
      </c>
      <c r="C5" s="242"/>
      <c r="D5" s="560">
        <f>SUM(C7:C15)</f>
        <v>2</v>
      </c>
      <c r="E5" s="561"/>
      <c r="F5" s="561"/>
      <c r="G5" s="561" t="s">
        <v>71</v>
      </c>
      <c r="H5" s="561">
        <f>SUM(K7:K15)</f>
        <v>1</v>
      </c>
      <c r="I5" s="561"/>
      <c r="J5" s="564"/>
      <c r="K5" s="243"/>
      <c r="L5" s="244" t="str">
        <f>トーナメント表!B32</f>
        <v>栗ヶ沢中</v>
      </c>
      <c r="N5" s="554">
        <v>9</v>
      </c>
      <c r="O5" s="241" t="str">
        <f>トーナメント表!R42</f>
        <v>轟町中</v>
      </c>
      <c r="P5" s="242"/>
      <c r="Q5" s="560">
        <f>SUM(P7:P15)</f>
        <v>2</v>
      </c>
      <c r="R5" s="561"/>
      <c r="S5" s="561"/>
      <c r="T5" s="561" t="s">
        <v>76</v>
      </c>
      <c r="U5" s="561">
        <f>SUM(X7:X15)</f>
        <v>0</v>
      </c>
      <c r="V5" s="561"/>
      <c r="W5" s="564"/>
      <c r="X5" s="243"/>
      <c r="Y5" s="244" t="str">
        <f>トーナメント表!R44</f>
        <v>周西南中</v>
      </c>
      <c r="AA5" s="554">
        <v>12</v>
      </c>
      <c r="AB5" s="241" t="str">
        <f>トーナメント表!B28</f>
        <v>西武台千葉中</v>
      </c>
      <c r="AC5" s="242"/>
      <c r="AD5" s="560">
        <f>SUM(AC7:AC15)</f>
        <v>2</v>
      </c>
      <c r="AE5" s="561"/>
      <c r="AF5" s="561"/>
      <c r="AG5" s="561" t="s">
        <v>76</v>
      </c>
      <c r="AH5" s="561">
        <f>SUM(AK7:AK15)</f>
        <v>0</v>
      </c>
      <c r="AI5" s="561"/>
      <c r="AJ5" s="564"/>
      <c r="AK5" s="243"/>
      <c r="AL5" s="244" t="str">
        <f>IF(D5=2,B5,L5)</f>
        <v>辰巳台中</v>
      </c>
    </row>
    <row r="6" spans="1:38" ht="9.75" customHeight="1" x14ac:dyDescent="0.15">
      <c r="A6" s="555"/>
      <c r="B6" s="245" t="str">
        <f>VLOOKUP(B5,Ｔ!$D$3:$E$100,2,FALSE)</f>
        <v>（市原）</v>
      </c>
      <c r="C6" s="246"/>
      <c r="D6" s="562"/>
      <c r="E6" s="563"/>
      <c r="F6" s="563"/>
      <c r="G6" s="563"/>
      <c r="H6" s="563"/>
      <c r="I6" s="563"/>
      <c r="J6" s="565"/>
      <c r="K6" s="247"/>
      <c r="L6" s="248" t="str">
        <f>VLOOKUP(L5,Ｔ!$D$3:$E$100,2,FALSE)</f>
        <v>（松戸）</v>
      </c>
      <c r="N6" s="555"/>
      <c r="O6" s="245" t="str">
        <f>VLOOKUP(O5,Ｔ!$D$3:$E$100,2,FALSE)</f>
        <v>（千葉）</v>
      </c>
      <c r="P6" s="246"/>
      <c r="Q6" s="562"/>
      <c r="R6" s="563"/>
      <c r="S6" s="563"/>
      <c r="T6" s="563"/>
      <c r="U6" s="563"/>
      <c r="V6" s="563"/>
      <c r="W6" s="565"/>
      <c r="X6" s="247"/>
      <c r="Y6" s="248" t="str">
        <f>VLOOKUP(Y5,Ｔ!$D$3:$E$100,2,FALSE)</f>
        <v>（君津）</v>
      </c>
      <c r="AA6" s="555"/>
      <c r="AB6" s="245" t="str">
        <f>VLOOKUP(AB5,Ｔ!$D$3:$E$100,2,FALSE)</f>
        <v>（葛北）</v>
      </c>
      <c r="AC6" s="246"/>
      <c r="AD6" s="562"/>
      <c r="AE6" s="563"/>
      <c r="AF6" s="563"/>
      <c r="AG6" s="563"/>
      <c r="AH6" s="563"/>
      <c r="AI6" s="563"/>
      <c r="AJ6" s="565"/>
      <c r="AK6" s="247"/>
      <c r="AL6" s="248" t="str">
        <f>VLOOKUP(AL5,Ｔ!$D$3:$E$100,2,FALSE)</f>
        <v>（市原）</v>
      </c>
    </row>
    <row r="7" spans="1:38" ht="9" customHeight="1" x14ac:dyDescent="0.15">
      <c r="A7" s="555"/>
      <c r="B7" s="253" t="s">
        <v>318</v>
      </c>
      <c r="C7" s="539">
        <f>IF(D7=2,1,0)</f>
        <v>0</v>
      </c>
      <c r="D7" s="542">
        <f t="shared" ref="D7" si="0">SUM(E7:E9)</f>
        <v>1</v>
      </c>
      <c r="E7" s="189">
        <f>IF(F7&gt;H7,1,0)</f>
        <v>0</v>
      </c>
      <c r="F7" s="432">
        <v>11</v>
      </c>
      <c r="G7" s="191" t="s">
        <v>29</v>
      </c>
      <c r="H7" s="430">
        <v>21</v>
      </c>
      <c r="I7" s="189">
        <f>IF(H7&gt;F7,1,0)</f>
        <v>1</v>
      </c>
      <c r="J7" s="545">
        <f t="shared" ref="J7" si="1">SUM(I7:I9)</f>
        <v>2</v>
      </c>
      <c r="K7" s="539">
        <f>IF(J7=2,1,0)</f>
        <v>1</v>
      </c>
      <c r="L7" s="256" t="s">
        <v>323</v>
      </c>
      <c r="N7" s="555"/>
      <c r="O7" s="253" t="s">
        <v>472</v>
      </c>
      <c r="P7" s="539">
        <f>IF(Q7=2,1,0)</f>
        <v>1</v>
      </c>
      <c r="Q7" s="542">
        <f t="shared" ref="Q7" si="2">SUM(R7:R9)</f>
        <v>2</v>
      </c>
      <c r="R7" s="189">
        <f>IF(S7&gt;U7,1,0)</f>
        <v>1</v>
      </c>
      <c r="S7" s="432">
        <v>21</v>
      </c>
      <c r="T7" s="191" t="s">
        <v>29</v>
      </c>
      <c r="U7" s="430">
        <v>10</v>
      </c>
      <c r="V7" s="189">
        <f>IF(U7&gt;S7,1,0)</f>
        <v>0</v>
      </c>
      <c r="W7" s="545">
        <f t="shared" ref="W7" si="3">SUM(V7:V9)</f>
        <v>0</v>
      </c>
      <c r="X7" s="539">
        <f>IF(W7=2,1,0)</f>
        <v>0</v>
      </c>
      <c r="Y7" s="256" t="s">
        <v>467</v>
      </c>
      <c r="AA7" s="555"/>
      <c r="AB7" s="253" t="s">
        <v>521</v>
      </c>
      <c r="AC7" s="539">
        <f>IF(AD7=2,1,0)</f>
        <v>1</v>
      </c>
      <c r="AD7" s="542">
        <f t="shared" ref="AD7" si="4">SUM(AE7:AE9)</f>
        <v>2</v>
      </c>
      <c r="AE7" s="189">
        <f>IF(AF7&gt;AH7,1,0)</f>
        <v>1</v>
      </c>
      <c r="AF7" s="432">
        <v>21</v>
      </c>
      <c r="AG7" s="191" t="s">
        <v>29</v>
      </c>
      <c r="AH7" s="430">
        <v>5</v>
      </c>
      <c r="AI7" s="189">
        <f>IF(AH7&gt;AF7,1,0)</f>
        <v>0</v>
      </c>
      <c r="AJ7" s="545">
        <f t="shared" ref="AJ7" si="5">SUM(AI7:AI9)</f>
        <v>0</v>
      </c>
      <c r="AK7" s="539">
        <f>IF(AJ7=2,1,0)</f>
        <v>0</v>
      </c>
      <c r="AL7" s="256" t="s">
        <v>321</v>
      </c>
    </row>
    <row r="8" spans="1:38" ht="9" customHeight="1" x14ac:dyDescent="0.15">
      <c r="A8" s="555"/>
      <c r="B8" s="254" t="s">
        <v>319</v>
      </c>
      <c r="C8" s="540"/>
      <c r="D8" s="543"/>
      <c r="E8" s="424">
        <f>IF(F8&gt;H8,1,0)</f>
        <v>1</v>
      </c>
      <c r="F8" s="433">
        <v>21</v>
      </c>
      <c r="G8" s="425" t="s">
        <v>29</v>
      </c>
      <c r="H8" s="431">
        <v>18</v>
      </c>
      <c r="I8" s="424">
        <f>IF(H8&gt;F8,1,0)</f>
        <v>0</v>
      </c>
      <c r="J8" s="546"/>
      <c r="K8" s="540"/>
      <c r="L8" s="257" t="s">
        <v>324</v>
      </c>
      <c r="N8" s="555"/>
      <c r="O8" s="254" t="s">
        <v>473</v>
      </c>
      <c r="P8" s="540"/>
      <c r="Q8" s="543"/>
      <c r="R8" s="424">
        <f>IF(S8&gt;U8,1,0)</f>
        <v>1</v>
      </c>
      <c r="S8" s="433">
        <v>21</v>
      </c>
      <c r="T8" s="425" t="s">
        <v>29</v>
      </c>
      <c r="U8" s="431">
        <v>12</v>
      </c>
      <c r="V8" s="424">
        <f>IF(U8&gt;S8,1,0)</f>
        <v>0</v>
      </c>
      <c r="W8" s="546"/>
      <c r="X8" s="540"/>
      <c r="Y8" s="257" t="s">
        <v>468</v>
      </c>
      <c r="AA8" s="555"/>
      <c r="AB8" s="254" t="s">
        <v>522</v>
      </c>
      <c r="AC8" s="540"/>
      <c r="AD8" s="543"/>
      <c r="AE8" s="424">
        <f>IF(AF8&gt;AH8,1,0)</f>
        <v>1</v>
      </c>
      <c r="AF8" s="433">
        <v>21</v>
      </c>
      <c r="AG8" s="425" t="s">
        <v>29</v>
      </c>
      <c r="AH8" s="431">
        <v>6</v>
      </c>
      <c r="AI8" s="424">
        <f>IF(AH8&gt;AF8,1,0)</f>
        <v>0</v>
      </c>
      <c r="AJ8" s="546"/>
      <c r="AK8" s="540"/>
      <c r="AL8" s="257" t="s">
        <v>322</v>
      </c>
    </row>
    <row r="9" spans="1:38" ht="9" customHeight="1" x14ac:dyDescent="0.15">
      <c r="A9" s="555"/>
      <c r="B9" s="255"/>
      <c r="C9" s="541"/>
      <c r="D9" s="544"/>
      <c r="E9" s="436">
        <f>IF(F9&gt;H9,1,0)</f>
        <v>0</v>
      </c>
      <c r="F9" s="434">
        <v>9</v>
      </c>
      <c r="G9" s="435" t="s">
        <v>29</v>
      </c>
      <c r="H9" s="200">
        <v>21</v>
      </c>
      <c r="I9" s="436">
        <f>IF(H9&gt;F9,1,0)</f>
        <v>1</v>
      </c>
      <c r="J9" s="547"/>
      <c r="K9" s="541"/>
      <c r="L9" s="258"/>
      <c r="N9" s="555"/>
      <c r="O9" s="255"/>
      <c r="P9" s="541"/>
      <c r="Q9" s="544"/>
      <c r="R9" s="436">
        <f>IF(S9&gt;U9,1,0)</f>
        <v>0</v>
      </c>
      <c r="S9" s="434"/>
      <c r="T9" s="435" t="s">
        <v>29</v>
      </c>
      <c r="U9" s="200"/>
      <c r="V9" s="436">
        <f>IF(U9&gt;S9,1,0)</f>
        <v>0</v>
      </c>
      <c r="W9" s="547"/>
      <c r="X9" s="541"/>
      <c r="Y9" s="258"/>
      <c r="AA9" s="555"/>
      <c r="AB9" s="255"/>
      <c r="AC9" s="541"/>
      <c r="AD9" s="544"/>
      <c r="AE9" s="436">
        <f>IF(AF9&gt;AH9,1,0)</f>
        <v>0</v>
      </c>
      <c r="AF9" s="434"/>
      <c r="AG9" s="435" t="s">
        <v>29</v>
      </c>
      <c r="AH9" s="200"/>
      <c r="AI9" s="436">
        <f>IF(AH9&gt;AF9,1,0)</f>
        <v>0</v>
      </c>
      <c r="AJ9" s="547"/>
      <c r="AK9" s="541"/>
      <c r="AL9" s="258"/>
    </row>
    <row r="10" spans="1:38" ht="9" customHeight="1" x14ac:dyDescent="0.15">
      <c r="A10" s="555"/>
      <c r="B10" s="253"/>
      <c r="C10" s="539">
        <f>IF(D10=2,1,0)</f>
        <v>1</v>
      </c>
      <c r="D10" s="542">
        <f t="shared" ref="D10" si="6">SUM(E10:E12)</f>
        <v>2</v>
      </c>
      <c r="E10" s="189">
        <f t="shared" ref="E10:E15" si="7">IF(F10&gt;H10,1,0)</f>
        <v>1</v>
      </c>
      <c r="F10" s="432">
        <v>21</v>
      </c>
      <c r="G10" s="191" t="s">
        <v>29</v>
      </c>
      <c r="H10" s="430">
        <v>8</v>
      </c>
      <c r="I10" s="189">
        <f t="shared" ref="I10:I15" si="8">IF(H10&gt;F10,1,0)</f>
        <v>0</v>
      </c>
      <c r="J10" s="545">
        <f t="shared" ref="J10" si="9">SUM(I10:I12)</f>
        <v>0</v>
      </c>
      <c r="K10" s="539">
        <f>IF(J10=2,1,0)</f>
        <v>0</v>
      </c>
      <c r="L10" s="256"/>
      <c r="N10" s="555"/>
      <c r="O10" s="253"/>
      <c r="P10" s="539">
        <f>IF(Q10=2,1,0)</f>
        <v>1</v>
      </c>
      <c r="Q10" s="542">
        <f t="shared" ref="Q10" si="10">SUM(R10:R12)</f>
        <v>2</v>
      </c>
      <c r="R10" s="189">
        <f t="shared" ref="R10:R15" si="11">IF(S10&gt;U10,1,0)</f>
        <v>1</v>
      </c>
      <c r="S10" s="432">
        <v>21</v>
      </c>
      <c r="T10" s="191" t="s">
        <v>29</v>
      </c>
      <c r="U10" s="430">
        <v>14</v>
      </c>
      <c r="V10" s="189">
        <f t="shared" ref="V10:V15" si="12">IF(U10&gt;S10,1,0)</f>
        <v>0</v>
      </c>
      <c r="W10" s="545">
        <f t="shared" ref="W10" si="13">SUM(V10:V12)</f>
        <v>0</v>
      </c>
      <c r="X10" s="539">
        <f>IF(W10=2,1,0)</f>
        <v>0</v>
      </c>
      <c r="Y10" s="256"/>
      <c r="AA10" s="555"/>
      <c r="AB10" s="253"/>
      <c r="AC10" s="539">
        <f>IF(AD10=2,1,0)</f>
        <v>1</v>
      </c>
      <c r="AD10" s="542">
        <f t="shared" ref="AD10" si="14">SUM(AE10:AE12)</f>
        <v>2</v>
      </c>
      <c r="AE10" s="189">
        <f t="shared" ref="AE10:AE15" si="15">IF(AF10&gt;AH10,1,0)</f>
        <v>1</v>
      </c>
      <c r="AF10" s="432">
        <v>21</v>
      </c>
      <c r="AG10" s="191" t="s">
        <v>29</v>
      </c>
      <c r="AH10" s="430">
        <v>11</v>
      </c>
      <c r="AI10" s="189">
        <f t="shared" ref="AI10:AI15" si="16">IF(AH10&gt;AF10,1,0)</f>
        <v>0</v>
      </c>
      <c r="AJ10" s="545">
        <f t="shared" ref="AJ10" si="17">SUM(AI10:AI12)</f>
        <v>0</v>
      </c>
      <c r="AK10" s="539">
        <f>IF(AJ10=2,1,0)</f>
        <v>0</v>
      </c>
      <c r="AL10" s="256"/>
    </row>
    <row r="11" spans="1:38" ht="9" customHeight="1" x14ac:dyDescent="0.15">
      <c r="A11" s="555"/>
      <c r="B11" s="254" t="s">
        <v>320</v>
      </c>
      <c r="C11" s="540"/>
      <c r="D11" s="543"/>
      <c r="E11" s="424">
        <f t="shared" si="7"/>
        <v>1</v>
      </c>
      <c r="F11" s="433">
        <v>21</v>
      </c>
      <c r="G11" s="425" t="s">
        <v>29</v>
      </c>
      <c r="H11" s="431">
        <v>11</v>
      </c>
      <c r="I11" s="424">
        <f t="shared" si="8"/>
        <v>0</v>
      </c>
      <c r="J11" s="546"/>
      <c r="K11" s="540"/>
      <c r="L11" s="257" t="s">
        <v>325</v>
      </c>
      <c r="N11" s="555"/>
      <c r="O11" s="254" t="s">
        <v>474</v>
      </c>
      <c r="P11" s="540"/>
      <c r="Q11" s="543"/>
      <c r="R11" s="424">
        <f t="shared" si="11"/>
        <v>1</v>
      </c>
      <c r="S11" s="433">
        <v>21</v>
      </c>
      <c r="T11" s="425" t="s">
        <v>29</v>
      </c>
      <c r="U11" s="431">
        <v>13</v>
      </c>
      <c r="V11" s="424">
        <f t="shared" si="12"/>
        <v>0</v>
      </c>
      <c r="W11" s="546"/>
      <c r="X11" s="540"/>
      <c r="Y11" s="257" t="s">
        <v>469</v>
      </c>
      <c r="AA11" s="555"/>
      <c r="AB11" s="254" t="s">
        <v>523</v>
      </c>
      <c r="AC11" s="540"/>
      <c r="AD11" s="543"/>
      <c r="AE11" s="424">
        <f t="shared" si="15"/>
        <v>1</v>
      </c>
      <c r="AF11" s="433">
        <v>21</v>
      </c>
      <c r="AG11" s="425" t="s">
        <v>29</v>
      </c>
      <c r="AH11" s="431">
        <v>10</v>
      </c>
      <c r="AI11" s="424">
        <f t="shared" si="16"/>
        <v>0</v>
      </c>
      <c r="AJ11" s="546"/>
      <c r="AK11" s="540"/>
      <c r="AL11" s="257" t="s">
        <v>320</v>
      </c>
    </row>
    <row r="12" spans="1:38" ht="9" customHeight="1" x14ac:dyDescent="0.15">
      <c r="A12" s="555"/>
      <c r="B12" s="255"/>
      <c r="C12" s="541"/>
      <c r="D12" s="544"/>
      <c r="E12" s="436">
        <f t="shared" si="7"/>
        <v>0</v>
      </c>
      <c r="F12" s="434"/>
      <c r="G12" s="435" t="s">
        <v>29</v>
      </c>
      <c r="H12" s="200"/>
      <c r="I12" s="436">
        <f t="shared" si="8"/>
        <v>0</v>
      </c>
      <c r="J12" s="547"/>
      <c r="K12" s="541"/>
      <c r="L12" s="258"/>
      <c r="N12" s="555"/>
      <c r="O12" s="255"/>
      <c r="P12" s="541"/>
      <c r="Q12" s="544"/>
      <c r="R12" s="436">
        <f t="shared" si="11"/>
        <v>0</v>
      </c>
      <c r="S12" s="434"/>
      <c r="T12" s="435" t="s">
        <v>29</v>
      </c>
      <c r="U12" s="200"/>
      <c r="V12" s="436">
        <f t="shared" si="12"/>
        <v>0</v>
      </c>
      <c r="W12" s="547"/>
      <c r="X12" s="541"/>
      <c r="Y12" s="258"/>
      <c r="AA12" s="555"/>
      <c r="AB12" s="255"/>
      <c r="AC12" s="541"/>
      <c r="AD12" s="544"/>
      <c r="AE12" s="436">
        <f t="shared" si="15"/>
        <v>0</v>
      </c>
      <c r="AF12" s="434"/>
      <c r="AG12" s="435" t="s">
        <v>29</v>
      </c>
      <c r="AH12" s="200"/>
      <c r="AI12" s="436">
        <f t="shared" si="16"/>
        <v>0</v>
      </c>
      <c r="AJ12" s="547"/>
      <c r="AK12" s="541"/>
      <c r="AL12" s="258"/>
    </row>
    <row r="13" spans="1:38" ht="9" customHeight="1" x14ac:dyDescent="0.15">
      <c r="A13" s="555"/>
      <c r="B13" s="253" t="s">
        <v>321</v>
      </c>
      <c r="C13" s="539">
        <f>IF(D13=2,1,0)</f>
        <v>1</v>
      </c>
      <c r="D13" s="542">
        <f t="shared" ref="D13" si="18">SUM(E13:E15)</f>
        <v>2</v>
      </c>
      <c r="E13" s="189">
        <f t="shared" si="7"/>
        <v>1</v>
      </c>
      <c r="F13" s="432">
        <v>21</v>
      </c>
      <c r="G13" s="191" t="s">
        <v>29</v>
      </c>
      <c r="H13" s="430">
        <v>18</v>
      </c>
      <c r="I13" s="189">
        <f t="shared" si="8"/>
        <v>0</v>
      </c>
      <c r="J13" s="545">
        <f t="shared" ref="J13" si="19">SUM(I13:I15)</f>
        <v>0</v>
      </c>
      <c r="K13" s="539">
        <f>IF(J13=2,1,0)</f>
        <v>0</v>
      </c>
      <c r="L13" s="256" t="s">
        <v>326</v>
      </c>
      <c r="N13" s="555"/>
      <c r="O13" s="253" t="s">
        <v>475</v>
      </c>
      <c r="P13" s="539">
        <f>IF(Q13=2,1,0)</f>
        <v>0</v>
      </c>
      <c r="Q13" s="542">
        <f t="shared" ref="Q13" si="20">SUM(R13:R15)</f>
        <v>0</v>
      </c>
      <c r="R13" s="189">
        <f t="shared" si="11"/>
        <v>0</v>
      </c>
      <c r="S13" s="432"/>
      <c r="T13" s="191" t="s">
        <v>29</v>
      </c>
      <c r="U13" s="430"/>
      <c r="V13" s="189">
        <f t="shared" si="12"/>
        <v>0</v>
      </c>
      <c r="W13" s="545">
        <f t="shared" ref="W13" si="21">SUM(V13:V15)</f>
        <v>0</v>
      </c>
      <c r="X13" s="539">
        <f>IF(W13=2,1,0)</f>
        <v>0</v>
      </c>
      <c r="Y13" s="256" t="s">
        <v>470</v>
      </c>
      <c r="AA13" s="555"/>
      <c r="AB13" s="253" t="s">
        <v>524</v>
      </c>
      <c r="AC13" s="539">
        <f>IF(AD13=2,1,0)</f>
        <v>0</v>
      </c>
      <c r="AD13" s="542">
        <f t="shared" ref="AD13" si="22">SUM(AE13:AE15)</f>
        <v>0</v>
      </c>
      <c r="AE13" s="189">
        <f t="shared" si="15"/>
        <v>0</v>
      </c>
      <c r="AF13" s="432"/>
      <c r="AG13" s="191" t="s">
        <v>29</v>
      </c>
      <c r="AH13" s="430"/>
      <c r="AI13" s="189">
        <f t="shared" si="16"/>
        <v>0</v>
      </c>
      <c r="AJ13" s="545">
        <f t="shared" ref="AJ13" si="23">SUM(AI13:AI15)</f>
        <v>0</v>
      </c>
      <c r="AK13" s="539">
        <f>IF(AJ13=2,1,0)</f>
        <v>0</v>
      </c>
      <c r="AL13" s="256" t="s">
        <v>318</v>
      </c>
    </row>
    <row r="14" spans="1:38" ht="9" customHeight="1" x14ac:dyDescent="0.15">
      <c r="A14" s="555"/>
      <c r="B14" s="254" t="s">
        <v>322</v>
      </c>
      <c r="C14" s="540"/>
      <c r="D14" s="543"/>
      <c r="E14" s="424">
        <f t="shared" si="7"/>
        <v>1</v>
      </c>
      <c r="F14" s="433">
        <v>21</v>
      </c>
      <c r="G14" s="425" t="s">
        <v>29</v>
      </c>
      <c r="H14" s="431">
        <v>16</v>
      </c>
      <c r="I14" s="424">
        <f t="shared" si="8"/>
        <v>0</v>
      </c>
      <c r="J14" s="546"/>
      <c r="K14" s="540"/>
      <c r="L14" s="257" t="s">
        <v>327</v>
      </c>
      <c r="N14" s="555"/>
      <c r="O14" s="254" t="s">
        <v>476</v>
      </c>
      <c r="P14" s="540"/>
      <c r="Q14" s="543"/>
      <c r="R14" s="424">
        <f t="shared" si="11"/>
        <v>0</v>
      </c>
      <c r="S14" s="433"/>
      <c r="T14" s="425" t="s">
        <v>29</v>
      </c>
      <c r="U14" s="431"/>
      <c r="V14" s="424">
        <f t="shared" si="12"/>
        <v>0</v>
      </c>
      <c r="W14" s="546"/>
      <c r="X14" s="540"/>
      <c r="Y14" s="257" t="s">
        <v>471</v>
      </c>
      <c r="AA14" s="555"/>
      <c r="AB14" s="254" t="s">
        <v>525</v>
      </c>
      <c r="AC14" s="540"/>
      <c r="AD14" s="543"/>
      <c r="AE14" s="424">
        <f t="shared" si="15"/>
        <v>0</v>
      </c>
      <c r="AF14" s="433"/>
      <c r="AG14" s="425" t="s">
        <v>29</v>
      </c>
      <c r="AH14" s="431"/>
      <c r="AI14" s="424">
        <f t="shared" si="16"/>
        <v>0</v>
      </c>
      <c r="AJ14" s="546"/>
      <c r="AK14" s="540"/>
      <c r="AL14" s="257" t="s">
        <v>319</v>
      </c>
    </row>
    <row r="15" spans="1:38" ht="9" customHeight="1" x14ac:dyDescent="0.15">
      <c r="A15" s="556"/>
      <c r="B15" s="255"/>
      <c r="C15" s="541"/>
      <c r="D15" s="544"/>
      <c r="E15" s="436">
        <f t="shared" si="7"/>
        <v>0</v>
      </c>
      <c r="F15" s="434"/>
      <c r="G15" s="435" t="s">
        <v>29</v>
      </c>
      <c r="H15" s="200"/>
      <c r="I15" s="436">
        <f t="shared" si="8"/>
        <v>0</v>
      </c>
      <c r="J15" s="547"/>
      <c r="K15" s="541"/>
      <c r="L15" s="258"/>
      <c r="N15" s="556"/>
      <c r="O15" s="255"/>
      <c r="P15" s="541"/>
      <c r="Q15" s="544"/>
      <c r="R15" s="436">
        <f t="shared" si="11"/>
        <v>0</v>
      </c>
      <c r="S15" s="434"/>
      <c r="T15" s="435" t="s">
        <v>29</v>
      </c>
      <c r="U15" s="200"/>
      <c r="V15" s="436">
        <f t="shared" si="12"/>
        <v>0</v>
      </c>
      <c r="W15" s="547"/>
      <c r="X15" s="541"/>
      <c r="Y15" s="258"/>
      <c r="AA15" s="556"/>
      <c r="AB15" s="255"/>
      <c r="AC15" s="541"/>
      <c r="AD15" s="544"/>
      <c r="AE15" s="436">
        <f t="shared" si="15"/>
        <v>0</v>
      </c>
      <c r="AF15" s="434"/>
      <c r="AG15" s="435" t="s">
        <v>29</v>
      </c>
      <c r="AH15" s="200"/>
      <c r="AI15" s="436">
        <f t="shared" si="16"/>
        <v>0</v>
      </c>
      <c r="AJ15" s="547"/>
      <c r="AK15" s="541"/>
      <c r="AL15" s="258"/>
    </row>
    <row r="16" spans="1:38" ht="12" customHeight="1" x14ac:dyDescent="0.15">
      <c r="A16" s="554">
        <v>2</v>
      </c>
      <c r="B16" s="241" t="str">
        <f>トーナメント表!B34</f>
        <v>昭和学院中</v>
      </c>
      <c r="C16" s="242"/>
      <c r="D16" s="560">
        <f>SUM(C18:C26)</f>
        <v>2</v>
      </c>
      <c r="E16" s="561"/>
      <c r="F16" s="561"/>
      <c r="G16" s="561" t="s">
        <v>71</v>
      </c>
      <c r="H16" s="561">
        <f>SUM(K18:K26)</f>
        <v>1</v>
      </c>
      <c r="I16" s="561"/>
      <c r="J16" s="564"/>
      <c r="K16" s="243"/>
      <c r="L16" s="244" t="str">
        <f>トーナメント表!B36</f>
        <v>四街道北中</v>
      </c>
      <c r="N16" s="554">
        <v>10</v>
      </c>
      <c r="O16" s="241" t="str">
        <f>トーナメント表!R46</f>
        <v>流山南部中</v>
      </c>
      <c r="P16" s="242"/>
      <c r="Q16" s="560">
        <f>SUM(P18:P26)</f>
        <v>2</v>
      </c>
      <c r="R16" s="561"/>
      <c r="S16" s="561"/>
      <c r="T16" s="561" t="s">
        <v>76</v>
      </c>
      <c r="U16" s="561">
        <f>SUM(X18:X26)</f>
        <v>1</v>
      </c>
      <c r="V16" s="561"/>
      <c r="W16" s="564"/>
      <c r="X16" s="243"/>
      <c r="Y16" s="244" t="str">
        <f>トーナメント表!R48</f>
        <v>茂原南中</v>
      </c>
      <c r="AA16" s="554">
        <v>13</v>
      </c>
      <c r="AB16" s="241" t="str">
        <f>IF(D16=2,B16,L16)</f>
        <v>昭和学院中</v>
      </c>
      <c r="AC16" s="242"/>
      <c r="AD16" s="560">
        <f>SUM(AC18:AC26)</f>
        <v>0</v>
      </c>
      <c r="AE16" s="561"/>
      <c r="AF16" s="561"/>
      <c r="AG16" s="561" t="s">
        <v>76</v>
      </c>
      <c r="AH16" s="561">
        <f>SUM(AK18:AK26)</f>
        <v>2</v>
      </c>
      <c r="AI16" s="561"/>
      <c r="AJ16" s="564"/>
      <c r="AK16" s="243"/>
      <c r="AL16" s="244" t="str">
        <f>IF(D27=2,B27,L27)</f>
        <v>有吉中</v>
      </c>
    </row>
    <row r="17" spans="1:39" ht="9.75" customHeight="1" x14ac:dyDescent="0.15">
      <c r="A17" s="555"/>
      <c r="B17" s="245" t="str">
        <f>VLOOKUP(B16,Ｔ!$D$3:$E$100,2,FALSE)</f>
        <v>（市川浦安）</v>
      </c>
      <c r="C17" s="246"/>
      <c r="D17" s="562"/>
      <c r="E17" s="563"/>
      <c r="F17" s="563"/>
      <c r="G17" s="563"/>
      <c r="H17" s="563"/>
      <c r="I17" s="563"/>
      <c r="J17" s="565"/>
      <c r="K17" s="247"/>
      <c r="L17" s="248" t="str">
        <f>VLOOKUP(L16,Ｔ!$D$3:$E$100,2,FALSE)</f>
        <v>（印旛）</v>
      </c>
      <c r="N17" s="555"/>
      <c r="O17" s="245" t="str">
        <f>VLOOKUP(O16,Ｔ!$D$3:$E$100,2,FALSE)</f>
        <v>（葛北）</v>
      </c>
      <c r="P17" s="246"/>
      <c r="Q17" s="562"/>
      <c r="R17" s="563"/>
      <c r="S17" s="563"/>
      <c r="T17" s="563"/>
      <c r="U17" s="563"/>
      <c r="V17" s="563"/>
      <c r="W17" s="565"/>
      <c r="X17" s="247"/>
      <c r="Y17" s="248" t="str">
        <f>VLOOKUP(Y16,Ｔ!$D$3:$E$100,2,FALSE)</f>
        <v>（長生）</v>
      </c>
      <c r="AA17" s="555"/>
      <c r="AB17" s="245" t="str">
        <f>VLOOKUP(AB16,Ｔ!$D$3:$E$100,2,FALSE)</f>
        <v>（市川浦安）</v>
      </c>
      <c r="AC17" s="246"/>
      <c r="AD17" s="562"/>
      <c r="AE17" s="563"/>
      <c r="AF17" s="563"/>
      <c r="AG17" s="563"/>
      <c r="AH17" s="563"/>
      <c r="AI17" s="563"/>
      <c r="AJ17" s="565"/>
      <c r="AK17" s="247"/>
      <c r="AL17" s="248" t="str">
        <f>VLOOKUP(AL16,Ｔ!$D$3:$E$100,2,FALSE)</f>
        <v>（千葉）</v>
      </c>
    </row>
    <row r="18" spans="1:39" ht="9" customHeight="1" x14ac:dyDescent="0.15">
      <c r="A18" s="555"/>
      <c r="B18" s="253" t="s">
        <v>333</v>
      </c>
      <c r="C18" s="539">
        <f>IF(D18=2,1,0)</f>
        <v>1</v>
      </c>
      <c r="D18" s="542">
        <f t="shared" ref="D18" si="24">SUM(E18:E20)</f>
        <v>2</v>
      </c>
      <c r="E18" s="189">
        <f>IF(F18&gt;H18,1,0)</f>
        <v>1</v>
      </c>
      <c r="F18" s="432">
        <v>21</v>
      </c>
      <c r="G18" s="191" t="s">
        <v>29</v>
      </c>
      <c r="H18" s="430">
        <v>16</v>
      </c>
      <c r="I18" s="189">
        <f>IF(H18&gt;F18,1,0)</f>
        <v>0</v>
      </c>
      <c r="J18" s="545">
        <f t="shared" ref="J18" si="25">SUM(I18:I20)</f>
        <v>0</v>
      </c>
      <c r="K18" s="539">
        <f>IF(J18=2,1,0)</f>
        <v>0</v>
      </c>
      <c r="L18" s="256" t="s">
        <v>328</v>
      </c>
      <c r="N18" s="555"/>
      <c r="O18" s="253" t="s">
        <v>403</v>
      </c>
      <c r="P18" s="539">
        <f>IF(Q18=2,1,0)</f>
        <v>0</v>
      </c>
      <c r="Q18" s="542">
        <f t="shared" ref="Q18" si="26">SUM(R18:R20)</f>
        <v>1</v>
      </c>
      <c r="R18" s="189">
        <f>IF(S18&gt;U18,1,0)</f>
        <v>1</v>
      </c>
      <c r="S18" s="432">
        <v>21</v>
      </c>
      <c r="T18" s="191" t="s">
        <v>29</v>
      </c>
      <c r="U18" s="430">
        <v>17</v>
      </c>
      <c r="V18" s="189">
        <f>IF(U18&gt;S18,1,0)</f>
        <v>0</v>
      </c>
      <c r="W18" s="545">
        <f t="shared" ref="W18" si="27">SUM(V18:V20)</f>
        <v>2</v>
      </c>
      <c r="X18" s="539">
        <f>IF(W18=2,1,0)</f>
        <v>1</v>
      </c>
      <c r="Y18" s="256" t="s">
        <v>398</v>
      </c>
      <c r="AA18" s="555"/>
      <c r="AB18" s="253" t="s">
        <v>333</v>
      </c>
      <c r="AC18" s="539">
        <f>IF(AD18=2,1,0)</f>
        <v>0</v>
      </c>
      <c r="AD18" s="542">
        <f t="shared" ref="AD18" si="28">SUM(AE18:AE20)</f>
        <v>1</v>
      </c>
      <c r="AE18" s="189">
        <f>IF(AF18&gt;AH18,1,0)</f>
        <v>0</v>
      </c>
      <c r="AF18" s="432">
        <v>14</v>
      </c>
      <c r="AG18" s="191" t="s">
        <v>29</v>
      </c>
      <c r="AH18" s="430">
        <v>21</v>
      </c>
      <c r="AI18" s="189">
        <f>IF(AH18&gt;AF18,1,0)</f>
        <v>1</v>
      </c>
      <c r="AJ18" s="545">
        <f t="shared" ref="AJ18" si="29">SUM(AI18:AI20)</f>
        <v>2</v>
      </c>
      <c r="AK18" s="539">
        <f>IF(AJ18=2,1,0)</f>
        <v>1</v>
      </c>
      <c r="AL18" s="256" t="s">
        <v>344</v>
      </c>
    </row>
    <row r="19" spans="1:39" ht="9" customHeight="1" x14ac:dyDescent="0.15">
      <c r="A19" s="555"/>
      <c r="B19" s="254" t="s">
        <v>334</v>
      </c>
      <c r="C19" s="540"/>
      <c r="D19" s="543"/>
      <c r="E19" s="424">
        <f>IF(F19&gt;H19,1,0)</f>
        <v>1</v>
      </c>
      <c r="F19" s="433">
        <v>21</v>
      </c>
      <c r="G19" s="425" t="s">
        <v>29</v>
      </c>
      <c r="H19" s="431">
        <v>18</v>
      </c>
      <c r="I19" s="424">
        <f>IF(H19&gt;F19,1,0)</f>
        <v>0</v>
      </c>
      <c r="J19" s="546"/>
      <c r="K19" s="540"/>
      <c r="L19" s="257" t="s">
        <v>329</v>
      </c>
      <c r="N19" s="555"/>
      <c r="O19" s="254" t="s">
        <v>404</v>
      </c>
      <c r="P19" s="540"/>
      <c r="Q19" s="543"/>
      <c r="R19" s="424">
        <f>IF(S19&gt;U19,1,0)</f>
        <v>0</v>
      </c>
      <c r="S19" s="433">
        <v>12</v>
      </c>
      <c r="T19" s="425" t="s">
        <v>29</v>
      </c>
      <c r="U19" s="431">
        <v>21</v>
      </c>
      <c r="V19" s="424">
        <f>IF(U19&gt;S19,1,0)</f>
        <v>1</v>
      </c>
      <c r="W19" s="546"/>
      <c r="X19" s="540"/>
      <c r="Y19" s="257" t="s">
        <v>399</v>
      </c>
      <c r="AA19" s="555"/>
      <c r="AB19" s="254" t="s">
        <v>334</v>
      </c>
      <c r="AC19" s="540"/>
      <c r="AD19" s="543"/>
      <c r="AE19" s="424">
        <f>IF(AF19&gt;AH19,1,0)</f>
        <v>1</v>
      </c>
      <c r="AF19" s="433">
        <v>21</v>
      </c>
      <c r="AG19" s="425" t="s">
        <v>29</v>
      </c>
      <c r="AH19" s="431">
        <v>17</v>
      </c>
      <c r="AI19" s="424">
        <f>IF(AH19&gt;AF19,1,0)</f>
        <v>0</v>
      </c>
      <c r="AJ19" s="546"/>
      <c r="AK19" s="540"/>
      <c r="AL19" s="257" t="s">
        <v>343</v>
      </c>
    </row>
    <row r="20" spans="1:39" ht="9" customHeight="1" x14ac:dyDescent="0.15">
      <c r="A20" s="555"/>
      <c r="B20" s="255"/>
      <c r="C20" s="541"/>
      <c r="D20" s="544"/>
      <c r="E20" s="436">
        <f>IF(F20&gt;H20,1,0)</f>
        <v>0</v>
      </c>
      <c r="F20" s="434"/>
      <c r="G20" s="435" t="s">
        <v>29</v>
      </c>
      <c r="H20" s="200"/>
      <c r="I20" s="436">
        <f>IF(H20&gt;F20,1,0)</f>
        <v>0</v>
      </c>
      <c r="J20" s="547"/>
      <c r="K20" s="541"/>
      <c r="L20" s="258"/>
      <c r="N20" s="555"/>
      <c r="O20" s="255"/>
      <c r="P20" s="541"/>
      <c r="Q20" s="544"/>
      <c r="R20" s="436">
        <f>IF(S20&gt;U20,1,0)</f>
        <v>0</v>
      </c>
      <c r="S20" s="434">
        <v>18</v>
      </c>
      <c r="T20" s="435" t="s">
        <v>29</v>
      </c>
      <c r="U20" s="200">
        <v>21</v>
      </c>
      <c r="V20" s="436">
        <f>IF(U20&gt;S20,1,0)</f>
        <v>1</v>
      </c>
      <c r="W20" s="547"/>
      <c r="X20" s="541"/>
      <c r="Y20" s="258"/>
      <c r="AA20" s="555"/>
      <c r="AB20" s="255"/>
      <c r="AC20" s="541"/>
      <c r="AD20" s="544"/>
      <c r="AE20" s="436">
        <f>IF(AF20&gt;AH20,1,0)</f>
        <v>0</v>
      </c>
      <c r="AF20" s="434">
        <v>17</v>
      </c>
      <c r="AG20" s="435" t="s">
        <v>29</v>
      </c>
      <c r="AH20" s="200">
        <v>21</v>
      </c>
      <c r="AI20" s="436">
        <f>IF(AH20&gt;AF20,1,0)</f>
        <v>1</v>
      </c>
      <c r="AJ20" s="547"/>
      <c r="AK20" s="541"/>
      <c r="AL20" s="258"/>
    </row>
    <row r="21" spans="1:39" ht="9" customHeight="1" x14ac:dyDescent="0.15">
      <c r="A21" s="555"/>
      <c r="B21" s="253"/>
      <c r="C21" s="539">
        <f>IF(D21=2,1,0)</f>
        <v>0</v>
      </c>
      <c r="D21" s="542">
        <f t="shared" ref="D21" si="30">SUM(E21:E23)</f>
        <v>0</v>
      </c>
      <c r="E21" s="189">
        <f t="shared" ref="E21:E26" si="31">IF(F21&gt;H21,1,0)</f>
        <v>0</v>
      </c>
      <c r="F21" s="432">
        <v>2</v>
      </c>
      <c r="G21" s="191" t="s">
        <v>29</v>
      </c>
      <c r="H21" s="430">
        <v>21</v>
      </c>
      <c r="I21" s="189">
        <f t="shared" ref="I21:I26" si="32">IF(H21&gt;F21,1,0)</f>
        <v>1</v>
      </c>
      <c r="J21" s="545">
        <f t="shared" ref="J21" si="33">SUM(I21:I23)</f>
        <v>2</v>
      </c>
      <c r="K21" s="539">
        <f>IF(J21=2,1,0)</f>
        <v>1</v>
      </c>
      <c r="L21" s="256"/>
      <c r="N21" s="555"/>
      <c r="O21" s="253"/>
      <c r="P21" s="539">
        <f>IF(Q21=2,1,0)</f>
        <v>1</v>
      </c>
      <c r="Q21" s="542">
        <f t="shared" ref="Q21" si="34">SUM(R21:R23)</f>
        <v>2</v>
      </c>
      <c r="R21" s="189">
        <f t="shared" ref="R21:R26" si="35">IF(S21&gt;U21,1,0)</f>
        <v>1</v>
      </c>
      <c r="S21" s="432">
        <v>21</v>
      </c>
      <c r="T21" s="191" t="s">
        <v>29</v>
      </c>
      <c r="U21" s="430">
        <v>13</v>
      </c>
      <c r="V21" s="189">
        <f t="shared" ref="V21:V26" si="36">IF(U21&gt;S21,1,0)</f>
        <v>0</v>
      </c>
      <c r="W21" s="545">
        <f t="shared" ref="W21" si="37">SUM(V21:V23)</f>
        <v>0</v>
      </c>
      <c r="X21" s="539">
        <f>IF(W21=2,1,0)</f>
        <v>0</v>
      </c>
      <c r="Y21" s="256"/>
      <c r="AA21" s="555"/>
      <c r="AB21" s="253"/>
      <c r="AC21" s="539">
        <f>IF(AD21=2,1,0)</f>
        <v>0</v>
      </c>
      <c r="AD21" s="542">
        <f t="shared" ref="AD21" si="38">SUM(AE21:AE23)</f>
        <v>0</v>
      </c>
      <c r="AE21" s="189">
        <f t="shared" ref="AE21:AE26" si="39">IF(AF21&gt;AH21,1,0)</f>
        <v>0</v>
      </c>
      <c r="AF21" s="432">
        <v>7</v>
      </c>
      <c r="AG21" s="191" t="s">
        <v>29</v>
      </c>
      <c r="AH21" s="430">
        <v>21</v>
      </c>
      <c r="AI21" s="189">
        <f t="shared" ref="AI21:AI26" si="40">IF(AH21&gt;AF21,1,0)</f>
        <v>1</v>
      </c>
      <c r="AJ21" s="545">
        <f t="shared" ref="AJ21" si="41">SUM(AI21:AI23)</f>
        <v>2</v>
      </c>
      <c r="AK21" s="539">
        <f>IF(AJ21=2,1,0)</f>
        <v>1</v>
      </c>
      <c r="AL21" s="256"/>
    </row>
    <row r="22" spans="1:39" ht="9" customHeight="1" x14ac:dyDescent="0.15">
      <c r="A22" s="555"/>
      <c r="B22" s="254" t="s">
        <v>335</v>
      </c>
      <c r="C22" s="540"/>
      <c r="D22" s="543"/>
      <c r="E22" s="424">
        <f t="shared" si="31"/>
        <v>0</v>
      </c>
      <c r="F22" s="433">
        <v>5</v>
      </c>
      <c r="G22" s="425" t="s">
        <v>29</v>
      </c>
      <c r="H22" s="431">
        <v>21</v>
      </c>
      <c r="I22" s="424">
        <f t="shared" si="32"/>
        <v>1</v>
      </c>
      <c r="J22" s="546"/>
      <c r="K22" s="540"/>
      <c r="L22" s="257" t="s">
        <v>330</v>
      </c>
      <c r="N22" s="555"/>
      <c r="O22" s="254" t="s">
        <v>405</v>
      </c>
      <c r="P22" s="540"/>
      <c r="Q22" s="543"/>
      <c r="R22" s="424">
        <f t="shared" si="35"/>
        <v>1</v>
      </c>
      <c r="S22" s="433">
        <v>21</v>
      </c>
      <c r="T22" s="425" t="s">
        <v>29</v>
      </c>
      <c r="U22" s="431">
        <v>11</v>
      </c>
      <c r="V22" s="424">
        <f t="shared" si="36"/>
        <v>0</v>
      </c>
      <c r="W22" s="546"/>
      <c r="X22" s="540"/>
      <c r="Y22" s="257" t="s">
        <v>400</v>
      </c>
      <c r="AA22" s="555"/>
      <c r="AB22" s="254" t="s">
        <v>493</v>
      </c>
      <c r="AC22" s="540"/>
      <c r="AD22" s="543"/>
      <c r="AE22" s="424">
        <f t="shared" si="39"/>
        <v>0</v>
      </c>
      <c r="AF22" s="433">
        <v>7</v>
      </c>
      <c r="AG22" s="425" t="s">
        <v>29</v>
      </c>
      <c r="AH22" s="431">
        <v>21</v>
      </c>
      <c r="AI22" s="424">
        <f t="shared" si="40"/>
        <v>1</v>
      </c>
      <c r="AJ22" s="546"/>
      <c r="AK22" s="540"/>
      <c r="AL22" s="257" t="s">
        <v>345</v>
      </c>
      <c r="AM22" s="166"/>
    </row>
    <row r="23" spans="1:39" ht="9" customHeight="1" x14ac:dyDescent="0.15">
      <c r="A23" s="555"/>
      <c r="B23" s="255"/>
      <c r="C23" s="541"/>
      <c r="D23" s="544"/>
      <c r="E23" s="436">
        <f t="shared" si="31"/>
        <v>0</v>
      </c>
      <c r="F23" s="434"/>
      <c r="G23" s="435" t="s">
        <v>29</v>
      </c>
      <c r="H23" s="200"/>
      <c r="I23" s="436">
        <f t="shared" si="32"/>
        <v>0</v>
      </c>
      <c r="J23" s="547"/>
      <c r="K23" s="541"/>
      <c r="L23" s="258"/>
      <c r="N23" s="555"/>
      <c r="O23" s="255"/>
      <c r="P23" s="541"/>
      <c r="Q23" s="544"/>
      <c r="R23" s="436">
        <f t="shared" si="35"/>
        <v>0</v>
      </c>
      <c r="S23" s="434"/>
      <c r="T23" s="435" t="s">
        <v>29</v>
      </c>
      <c r="U23" s="200"/>
      <c r="V23" s="436">
        <f t="shared" si="36"/>
        <v>0</v>
      </c>
      <c r="W23" s="547"/>
      <c r="X23" s="541"/>
      <c r="Y23" s="258"/>
      <c r="AA23" s="555"/>
      <c r="AB23" s="255"/>
      <c r="AC23" s="541"/>
      <c r="AD23" s="544"/>
      <c r="AE23" s="436">
        <f t="shared" si="39"/>
        <v>0</v>
      </c>
      <c r="AF23" s="434"/>
      <c r="AG23" s="435" t="s">
        <v>29</v>
      </c>
      <c r="AH23" s="200"/>
      <c r="AI23" s="436">
        <f t="shared" si="40"/>
        <v>0</v>
      </c>
      <c r="AJ23" s="547"/>
      <c r="AK23" s="541"/>
      <c r="AL23" s="258"/>
    </row>
    <row r="24" spans="1:39" ht="9" customHeight="1" x14ac:dyDescent="0.15">
      <c r="A24" s="555"/>
      <c r="B24" s="253" t="s">
        <v>336</v>
      </c>
      <c r="C24" s="539">
        <f>IF(D24=2,1,0)</f>
        <v>1</v>
      </c>
      <c r="D24" s="542">
        <f t="shared" ref="D24" si="42">SUM(E24:E26)</f>
        <v>2</v>
      </c>
      <c r="E24" s="189">
        <f t="shared" si="31"/>
        <v>1</v>
      </c>
      <c r="F24" s="432">
        <v>25</v>
      </c>
      <c r="G24" s="191" t="s">
        <v>29</v>
      </c>
      <c r="H24" s="430">
        <v>23</v>
      </c>
      <c r="I24" s="189">
        <f t="shared" si="32"/>
        <v>0</v>
      </c>
      <c r="J24" s="545">
        <f t="shared" ref="J24" si="43">SUM(I24:I26)</f>
        <v>0</v>
      </c>
      <c r="K24" s="539">
        <f>IF(J24=2,1,0)</f>
        <v>0</v>
      </c>
      <c r="L24" s="256" t="s">
        <v>331</v>
      </c>
      <c r="N24" s="555"/>
      <c r="O24" s="253" t="s">
        <v>406</v>
      </c>
      <c r="P24" s="539">
        <f>IF(Q24=2,1,0)</f>
        <v>1</v>
      </c>
      <c r="Q24" s="542">
        <f t="shared" ref="Q24" si="44">SUM(R24:R26)</f>
        <v>2</v>
      </c>
      <c r="R24" s="189">
        <f t="shared" si="35"/>
        <v>1</v>
      </c>
      <c r="S24" s="432">
        <v>21</v>
      </c>
      <c r="T24" s="191" t="s">
        <v>29</v>
      </c>
      <c r="U24" s="430">
        <v>7</v>
      </c>
      <c r="V24" s="189">
        <f t="shared" si="36"/>
        <v>0</v>
      </c>
      <c r="W24" s="545">
        <f t="shared" ref="W24" si="45">SUM(V24:V26)</f>
        <v>0</v>
      </c>
      <c r="X24" s="539">
        <f>IF(W24=2,1,0)</f>
        <v>0</v>
      </c>
      <c r="Y24" s="256" t="s">
        <v>401</v>
      </c>
      <c r="AA24" s="555"/>
      <c r="AB24" s="253" t="s">
        <v>336</v>
      </c>
      <c r="AC24" s="539">
        <f>IF(AD24=2,1,0)</f>
        <v>0</v>
      </c>
      <c r="AD24" s="542">
        <f t="shared" ref="AD24" si="46">SUM(AE24:AE26)</f>
        <v>0</v>
      </c>
      <c r="AE24" s="189">
        <f t="shared" si="39"/>
        <v>0</v>
      </c>
      <c r="AF24" s="432"/>
      <c r="AG24" s="191" t="s">
        <v>29</v>
      </c>
      <c r="AH24" s="430"/>
      <c r="AI24" s="189">
        <f t="shared" si="40"/>
        <v>0</v>
      </c>
      <c r="AJ24" s="545">
        <f t="shared" ref="AJ24" si="47">SUM(AI24:AI26)</f>
        <v>0</v>
      </c>
      <c r="AK24" s="539">
        <f>IF(AJ24=2,1,0)</f>
        <v>0</v>
      </c>
      <c r="AL24" s="256" t="s">
        <v>346</v>
      </c>
    </row>
    <row r="25" spans="1:39" ht="9" customHeight="1" x14ac:dyDescent="0.15">
      <c r="A25" s="555"/>
      <c r="B25" s="254" t="s">
        <v>337</v>
      </c>
      <c r="C25" s="540"/>
      <c r="D25" s="543"/>
      <c r="E25" s="424">
        <f t="shared" si="31"/>
        <v>1</v>
      </c>
      <c r="F25" s="433">
        <v>21</v>
      </c>
      <c r="G25" s="425" t="s">
        <v>29</v>
      </c>
      <c r="H25" s="431">
        <v>13</v>
      </c>
      <c r="I25" s="424">
        <f t="shared" si="32"/>
        <v>0</v>
      </c>
      <c r="J25" s="546"/>
      <c r="K25" s="540"/>
      <c r="L25" s="257" t="s">
        <v>332</v>
      </c>
      <c r="N25" s="555"/>
      <c r="O25" s="254" t="s">
        <v>407</v>
      </c>
      <c r="P25" s="540"/>
      <c r="Q25" s="543"/>
      <c r="R25" s="424">
        <f t="shared" si="35"/>
        <v>1</v>
      </c>
      <c r="S25" s="433">
        <v>21</v>
      </c>
      <c r="T25" s="425" t="s">
        <v>29</v>
      </c>
      <c r="U25" s="431">
        <v>14</v>
      </c>
      <c r="V25" s="424">
        <f t="shared" si="36"/>
        <v>0</v>
      </c>
      <c r="W25" s="546"/>
      <c r="X25" s="540"/>
      <c r="Y25" s="257" t="s">
        <v>402</v>
      </c>
      <c r="AA25" s="555"/>
      <c r="AB25" s="254" t="s">
        <v>337</v>
      </c>
      <c r="AC25" s="540"/>
      <c r="AD25" s="543"/>
      <c r="AE25" s="424">
        <f t="shared" si="39"/>
        <v>0</v>
      </c>
      <c r="AF25" s="433"/>
      <c r="AG25" s="425" t="s">
        <v>29</v>
      </c>
      <c r="AH25" s="431"/>
      <c r="AI25" s="424">
        <f t="shared" si="40"/>
        <v>0</v>
      </c>
      <c r="AJ25" s="546"/>
      <c r="AK25" s="540"/>
      <c r="AL25" s="257" t="s">
        <v>347</v>
      </c>
    </row>
    <row r="26" spans="1:39" ht="9" customHeight="1" x14ac:dyDescent="0.15">
      <c r="A26" s="556"/>
      <c r="B26" s="255"/>
      <c r="C26" s="541"/>
      <c r="D26" s="544"/>
      <c r="E26" s="436">
        <f t="shared" si="31"/>
        <v>0</v>
      </c>
      <c r="F26" s="434"/>
      <c r="G26" s="435" t="s">
        <v>29</v>
      </c>
      <c r="H26" s="200"/>
      <c r="I26" s="436">
        <f t="shared" si="32"/>
        <v>0</v>
      </c>
      <c r="J26" s="547"/>
      <c r="K26" s="541"/>
      <c r="L26" s="258"/>
      <c r="N26" s="556"/>
      <c r="O26" s="255"/>
      <c r="P26" s="541"/>
      <c r="Q26" s="544"/>
      <c r="R26" s="436">
        <f t="shared" si="35"/>
        <v>0</v>
      </c>
      <c r="S26" s="434"/>
      <c r="T26" s="435" t="s">
        <v>29</v>
      </c>
      <c r="U26" s="200"/>
      <c r="V26" s="436">
        <f t="shared" si="36"/>
        <v>0</v>
      </c>
      <c r="W26" s="547"/>
      <c r="X26" s="541"/>
      <c r="Y26" s="258"/>
      <c r="AA26" s="556"/>
      <c r="AB26" s="255"/>
      <c r="AC26" s="541"/>
      <c r="AD26" s="544"/>
      <c r="AE26" s="436">
        <f t="shared" si="39"/>
        <v>0</v>
      </c>
      <c r="AF26" s="434"/>
      <c r="AG26" s="435" t="s">
        <v>29</v>
      </c>
      <c r="AH26" s="200"/>
      <c r="AI26" s="436">
        <f t="shared" si="40"/>
        <v>0</v>
      </c>
      <c r="AJ26" s="547"/>
      <c r="AK26" s="541"/>
      <c r="AL26" s="258"/>
    </row>
    <row r="27" spans="1:39" ht="12" customHeight="1" x14ac:dyDescent="0.15">
      <c r="A27" s="554">
        <v>3</v>
      </c>
      <c r="B27" s="241" t="str">
        <f>トーナメント表!B38</f>
        <v>大穴中</v>
      </c>
      <c r="C27" s="242"/>
      <c r="D27" s="560">
        <f>SUM(C29:C37)</f>
        <v>1</v>
      </c>
      <c r="E27" s="561"/>
      <c r="F27" s="561"/>
      <c r="G27" s="561" t="s">
        <v>71</v>
      </c>
      <c r="H27" s="561">
        <f>SUM(K29:K37)</f>
        <v>2</v>
      </c>
      <c r="I27" s="561"/>
      <c r="J27" s="564"/>
      <c r="K27" s="243"/>
      <c r="L27" s="244" t="str">
        <f>トーナメント表!B40</f>
        <v>有吉中</v>
      </c>
      <c r="N27" s="554">
        <v>11</v>
      </c>
      <c r="O27" s="241" t="str">
        <f>トーナメント表!R50</f>
        <v>中原中</v>
      </c>
      <c r="P27" s="242"/>
      <c r="Q27" s="560">
        <f>SUM(P29:P37)</f>
        <v>2</v>
      </c>
      <c r="R27" s="561"/>
      <c r="S27" s="561"/>
      <c r="T27" s="561" t="s">
        <v>76</v>
      </c>
      <c r="U27" s="561">
        <f>SUM(X29:X37)</f>
        <v>0</v>
      </c>
      <c r="V27" s="561"/>
      <c r="W27" s="564"/>
      <c r="X27" s="243"/>
      <c r="Y27" s="244" t="str">
        <f>トーナメント表!R52</f>
        <v>南行徳中</v>
      </c>
      <c r="AA27" s="554">
        <v>14</v>
      </c>
      <c r="AB27" s="241" t="str">
        <f>トーナメント表!B44</f>
        <v>南山中</v>
      </c>
      <c r="AC27" s="242"/>
      <c r="AD27" s="560">
        <f>SUM(AC29:AC37)</f>
        <v>0</v>
      </c>
      <c r="AE27" s="561"/>
      <c r="AF27" s="561"/>
      <c r="AG27" s="561" t="s">
        <v>76</v>
      </c>
      <c r="AH27" s="561">
        <f>SUM(AK29:AK37)</f>
        <v>2</v>
      </c>
      <c r="AI27" s="561"/>
      <c r="AJ27" s="564"/>
      <c r="AK27" s="243"/>
      <c r="AL27" s="244" t="str">
        <f>IF(D38=2,B38,L38)</f>
        <v>金ヶ作中</v>
      </c>
    </row>
    <row r="28" spans="1:39" ht="9.75" customHeight="1" x14ac:dyDescent="0.15">
      <c r="A28" s="555"/>
      <c r="B28" s="245" t="str">
        <f>VLOOKUP(B27,Ｔ!$D$3:$E$100,2,FALSE)</f>
        <v>（船橋）</v>
      </c>
      <c r="C28" s="246"/>
      <c r="D28" s="562"/>
      <c r="E28" s="563"/>
      <c r="F28" s="563"/>
      <c r="G28" s="563"/>
      <c r="H28" s="563"/>
      <c r="I28" s="563"/>
      <c r="J28" s="565"/>
      <c r="K28" s="247"/>
      <c r="L28" s="248" t="str">
        <f>VLOOKUP(L27,Ｔ!$D$3:$E$100,2,FALSE)</f>
        <v>（千葉）</v>
      </c>
      <c r="N28" s="555"/>
      <c r="O28" s="245" t="str">
        <f>VLOOKUP(O27,Ｔ!$D$3:$E$100,2,FALSE)</f>
        <v>（柏）</v>
      </c>
      <c r="P28" s="246"/>
      <c r="Q28" s="562"/>
      <c r="R28" s="563"/>
      <c r="S28" s="563"/>
      <c r="T28" s="563"/>
      <c r="U28" s="563"/>
      <c r="V28" s="563"/>
      <c r="W28" s="565"/>
      <c r="X28" s="247"/>
      <c r="Y28" s="248" t="str">
        <f>VLOOKUP(Y27,Ｔ!$D$3:$E$100,2,FALSE)</f>
        <v>（市川浦安）</v>
      </c>
      <c r="AA28" s="555"/>
      <c r="AB28" s="245" t="str">
        <f>VLOOKUP(AB27,Ｔ!$D$3:$E$100,2,FALSE)</f>
        <v>（印旛）</v>
      </c>
      <c r="AC28" s="246"/>
      <c r="AD28" s="562"/>
      <c r="AE28" s="563"/>
      <c r="AF28" s="563"/>
      <c r="AG28" s="563"/>
      <c r="AH28" s="563"/>
      <c r="AI28" s="563"/>
      <c r="AJ28" s="565"/>
      <c r="AK28" s="247"/>
      <c r="AL28" s="248" t="str">
        <f>VLOOKUP(AL27,Ｔ!$D$3:$E$100,2,FALSE)</f>
        <v>（松戸）</v>
      </c>
    </row>
    <row r="29" spans="1:39" ht="9" customHeight="1" x14ac:dyDescent="0.15">
      <c r="A29" s="555"/>
      <c r="B29" s="253" t="s">
        <v>338</v>
      </c>
      <c r="C29" s="539">
        <f>IF(D29=2,1,0)</f>
        <v>0</v>
      </c>
      <c r="D29" s="542">
        <f t="shared" ref="D29" si="48">SUM(E29:E31)</f>
        <v>1</v>
      </c>
      <c r="E29" s="189">
        <f>IF(F29&gt;H29,1,0)</f>
        <v>0</v>
      </c>
      <c r="F29" s="432">
        <v>17</v>
      </c>
      <c r="G29" s="191" t="s">
        <v>29</v>
      </c>
      <c r="H29" s="430">
        <v>21</v>
      </c>
      <c r="I29" s="189">
        <f>IF(H29&gt;F29,1,0)</f>
        <v>1</v>
      </c>
      <c r="J29" s="545">
        <f t="shared" ref="J29" si="49">SUM(I29:I31)</f>
        <v>2</v>
      </c>
      <c r="K29" s="539">
        <f>IF(J29=2,1,0)</f>
        <v>1</v>
      </c>
      <c r="L29" s="256" t="s">
        <v>343</v>
      </c>
      <c r="N29" s="555"/>
      <c r="O29" s="253" t="s">
        <v>408</v>
      </c>
      <c r="P29" s="539">
        <f>IF(Q29=2,1,0)</f>
        <v>1</v>
      </c>
      <c r="Q29" s="542">
        <f t="shared" ref="Q29" si="50">SUM(R29:R31)</f>
        <v>2</v>
      </c>
      <c r="R29" s="189">
        <f>IF(S29&gt;U29,1,0)</f>
        <v>0</v>
      </c>
      <c r="S29" s="432">
        <v>14</v>
      </c>
      <c r="T29" s="191" t="s">
        <v>29</v>
      </c>
      <c r="U29" s="430">
        <v>21</v>
      </c>
      <c r="V29" s="189">
        <f>IF(U29&gt;S29,1,0)</f>
        <v>1</v>
      </c>
      <c r="W29" s="545">
        <f t="shared" ref="W29" si="51">SUM(V29:V31)</f>
        <v>1</v>
      </c>
      <c r="X29" s="539">
        <f>IF(W29=2,1,0)</f>
        <v>0</v>
      </c>
      <c r="Y29" s="256" t="s">
        <v>413</v>
      </c>
      <c r="AA29" s="555"/>
      <c r="AB29" s="253" t="s">
        <v>494</v>
      </c>
      <c r="AC29" s="539">
        <f>IF(AD29=2,1,0)</f>
        <v>0</v>
      </c>
      <c r="AD29" s="542">
        <f t="shared" ref="AD29" si="52">SUM(AE29:AE31)</f>
        <v>0</v>
      </c>
      <c r="AE29" s="189">
        <f>IF(AF29&gt;AH29,1,0)</f>
        <v>0</v>
      </c>
      <c r="AF29" s="432">
        <v>15</v>
      </c>
      <c r="AG29" s="191" t="s">
        <v>29</v>
      </c>
      <c r="AH29" s="430">
        <v>21</v>
      </c>
      <c r="AI29" s="189">
        <f>IF(AH29&gt;AF29,1,0)</f>
        <v>1</v>
      </c>
      <c r="AJ29" s="545">
        <f t="shared" ref="AJ29" si="53">SUM(AI29:AI31)</f>
        <v>2</v>
      </c>
      <c r="AK29" s="539">
        <f>IF(AJ29=2,1,0)</f>
        <v>1</v>
      </c>
      <c r="AL29" s="256" t="s">
        <v>348</v>
      </c>
    </row>
    <row r="30" spans="1:39" ht="9" customHeight="1" x14ac:dyDescent="0.15">
      <c r="A30" s="555"/>
      <c r="B30" s="254" t="s">
        <v>339</v>
      </c>
      <c r="C30" s="540"/>
      <c r="D30" s="543"/>
      <c r="E30" s="424">
        <f>IF(F30&gt;H30,1,0)</f>
        <v>1</v>
      </c>
      <c r="F30" s="433">
        <v>21</v>
      </c>
      <c r="G30" s="425" t="s">
        <v>29</v>
      </c>
      <c r="H30" s="431">
        <v>15</v>
      </c>
      <c r="I30" s="424">
        <f>IF(H30&gt;F30,1,0)</f>
        <v>0</v>
      </c>
      <c r="J30" s="546"/>
      <c r="K30" s="540"/>
      <c r="L30" s="257" t="s">
        <v>344</v>
      </c>
      <c r="N30" s="555"/>
      <c r="O30" s="254" t="s">
        <v>409</v>
      </c>
      <c r="P30" s="540"/>
      <c r="Q30" s="543"/>
      <c r="R30" s="424">
        <f>IF(S30&gt;U30,1,0)</f>
        <v>1</v>
      </c>
      <c r="S30" s="433">
        <v>21</v>
      </c>
      <c r="T30" s="425" t="s">
        <v>29</v>
      </c>
      <c r="U30" s="431">
        <v>18</v>
      </c>
      <c r="V30" s="424">
        <f>IF(U30&gt;S30,1,0)</f>
        <v>0</v>
      </c>
      <c r="W30" s="546"/>
      <c r="X30" s="540"/>
      <c r="Y30" s="257" t="s">
        <v>417</v>
      </c>
      <c r="AA30" s="555"/>
      <c r="AB30" s="254" t="s">
        <v>495</v>
      </c>
      <c r="AC30" s="540"/>
      <c r="AD30" s="543"/>
      <c r="AE30" s="424">
        <f>IF(AF30&gt;AH30,1,0)</f>
        <v>0</v>
      </c>
      <c r="AF30" s="433">
        <v>15</v>
      </c>
      <c r="AG30" s="425" t="s">
        <v>29</v>
      </c>
      <c r="AH30" s="431">
        <v>21</v>
      </c>
      <c r="AI30" s="424">
        <f>IF(AH30&gt;AF30,1,0)</f>
        <v>1</v>
      </c>
      <c r="AJ30" s="546"/>
      <c r="AK30" s="540"/>
      <c r="AL30" s="257" t="s">
        <v>349</v>
      </c>
    </row>
    <row r="31" spans="1:39" ht="9" customHeight="1" x14ac:dyDescent="0.15">
      <c r="A31" s="555"/>
      <c r="B31" s="255"/>
      <c r="C31" s="541"/>
      <c r="D31" s="544"/>
      <c r="E31" s="436">
        <f>IF(F31&gt;H31,1,0)</f>
        <v>0</v>
      </c>
      <c r="F31" s="434">
        <v>16</v>
      </c>
      <c r="G31" s="435" t="s">
        <v>29</v>
      </c>
      <c r="H31" s="200">
        <v>21</v>
      </c>
      <c r="I31" s="436">
        <f>IF(H31&gt;F31,1,0)</f>
        <v>1</v>
      </c>
      <c r="J31" s="547"/>
      <c r="K31" s="541"/>
      <c r="L31" s="258"/>
      <c r="N31" s="555"/>
      <c r="O31" s="255"/>
      <c r="P31" s="541"/>
      <c r="Q31" s="544"/>
      <c r="R31" s="436">
        <f>IF(S31&gt;U31,1,0)</f>
        <v>1</v>
      </c>
      <c r="S31" s="434">
        <v>21</v>
      </c>
      <c r="T31" s="435" t="s">
        <v>29</v>
      </c>
      <c r="U31" s="200">
        <v>11</v>
      </c>
      <c r="V31" s="436">
        <f>IF(U31&gt;S31,1,0)</f>
        <v>0</v>
      </c>
      <c r="W31" s="547"/>
      <c r="X31" s="541"/>
      <c r="Y31" s="258"/>
      <c r="AA31" s="555"/>
      <c r="AB31" s="255"/>
      <c r="AC31" s="541"/>
      <c r="AD31" s="544"/>
      <c r="AE31" s="436">
        <f>IF(AF31&gt;AH31,1,0)</f>
        <v>0</v>
      </c>
      <c r="AF31" s="434"/>
      <c r="AG31" s="435" t="s">
        <v>29</v>
      </c>
      <c r="AH31" s="200"/>
      <c r="AI31" s="436">
        <f>IF(AH31&gt;AF31,1,0)</f>
        <v>0</v>
      </c>
      <c r="AJ31" s="547"/>
      <c r="AK31" s="541"/>
      <c r="AL31" s="258"/>
    </row>
    <row r="32" spans="1:39" ht="9" customHeight="1" x14ac:dyDescent="0.15">
      <c r="A32" s="555"/>
      <c r="B32" s="253"/>
      <c r="C32" s="539">
        <f>IF(D32=2,1,0)</f>
        <v>1</v>
      </c>
      <c r="D32" s="542">
        <f t="shared" ref="D32" si="54">SUM(E32:E34)</f>
        <v>2</v>
      </c>
      <c r="E32" s="189">
        <f t="shared" ref="E32:E37" si="55">IF(F32&gt;H32,1,0)</f>
        <v>1</v>
      </c>
      <c r="F32" s="432">
        <v>21</v>
      </c>
      <c r="G32" s="191" t="s">
        <v>29</v>
      </c>
      <c r="H32" s="430">
        <v>12</v>
      </c>
      <c r="I32" s="189">
        <f t="shared" ref="I32:I37" si="56">IF(H32&gt;F32,1,0)</f>
        <v>0</v>
      </c>
      <c r="J32" s="545">
        <f t="shared" ref="J32" si="57">SUM(I32:I34)</f>
        <v>0</v>
      </c>
      <c r="K32" s="539">
        <f>IF(J32=2,1,0)</f>
        <v>0</v>
      </c>
      <c r="L32" s="256"/>
      <c r="N32" s="555"/>
      <c r="O32" s="253"/>
      <c r="P32" s="539">
        <f>IF(Q32=2,1,0)</f>
        <v>1</v>
      </c>
      <c r="Q32" s="542">
        <f t="shared" ref="Q32" si="58">SUM(R32:R34)</f>
        <v>2</v>
      </c>
      <c r="R32" s="189">
        <f t="shared" ref="R32:R37" si="59">IF(S32&gt;U32,1,0)</f>
        <v>0</v>
      </c>
      <c r="S32" s="432">
        <v>14</v>
      </c>
      <c r="T32" s="191" t="s">
        <v>29</v>
      </c>
      <c r="U32" s="430">
        <v>21</v>
      </c>
      <c r="V32" s="189">
        <f t="shared" ref="V32:V37" si="60">IF(U32&gt;S32,1,0)</f>
        <v>1</v>
      </c>
      <c r="W32" s="545">
        <f t="shared" ref="W32" si="61">SUM(V32:V34)</f>
        <v>1</v>
      </c>
      <c r="X32" s="539">
        <f>IF(W32=2,1,0)</f>
        <v>0</v>
      </c>
      <c r="Y32" s="256"/>
      <c r="AA32" s="555"/>
      <c r="AB32" s="253"/>
      <c r="AC32" s="539">
        <f>IF(AD32=2,1,0)</f>
        <v>0</v>
      </c>
      <c r="AD32" s="542">
        <f t="shared" ref="AD32" si="62">SUM(AE32:AE34)</f>
        <v>0</v>
      </c>
      <c r="AE32" s="189">
        <f t="shared" ref="AE32:AE37" si="63">IF(AF32&gt;AH32,1,0)</f>
        <v>0</v>
      </c>
      <c r="AF32" s="432">
        <v>8</v>
      </c>
      <c r="AG32" s="191" t="s">
        <v>29</v>
      </c>
      <c r="AH32" s="430">
        <v>21</v>
      </c>
      <c r="AI32" s="189">
        <f t="shared" ref="AI32:AI37" si="64">IF(AH32&gt;AF32,1,0)</f>
        <v>1</v>
      </c>
      <c r="AJ32" s="545">
        <f t="shared" ref="AJ32" si="65">SUM(AI32:AI34)</f>
        <v>2</v>
      </c>
      <c r="AK32" s="539">
        <f>IF(AJ32=2,1,0)</f>
        <v>1</v>
      </c>
      <c r="AL32" s="256"/>
    </row>
    <row r="33" spans="1:38" ht="9" customHeight="1" x14ac:dyDescent="0.15">
      <c r="A33" s="555"/>
      <c r="B33" s="254" t="s">
        <v>340</v>
      </c>
      <c r="C33" s="540"/>
      <c r="D33" s="543"/>
      <c r="E33" s="424">
        <f t="shared" si="55"/>
        <v>1</v>
      </c>
      <c r="F33" s="433">
        <v>21</v>
      </c>
      <c r="G33" s="425" t="s">
        <v>29</v>
      </c>
      <c r="H33" s="431">
        <v>11</v>
      </c>
      <c r="I33" s="424">
        <f t="shared" si="56"/>
        <v>0</v>
      </c>
      <c r="J33" s="546"/>
      <c r="K33" s="540"/>
      <c r="L33" s="257" t="s">
        <v>345</v>
      </c>
      <c r="N33" s="555"/>
      <c r="O33" s="254" t="s">
        <v>410</v>
      </c>
      <c r="P33" s="540"/>
      <c r="Q33" s="543"/>
      <c r="R33" s="424">
        <f t="shared" si="59"/>
        <v>1</v>
      </c>
      <c r="S33" s="433">
        <v>21</v>
      </c>
      <c r="T33" s="425" t="s">
        <v>29</v>
      </c>
      <c r="U33" s="431">
        <v>19</v>
      </c>
      <c r="V33" s="424">
        <f t="shared" si="60"/>
        <v>0</v>
      </c>
      <c r="W33" s="546"/>
      <c r="X33" s="540"/>
      <c r="Y33" s="257" t="s">
        <v>414</v>
      </c>
      <c r="AA33" s="555"/>
      <c r="AB33" s="254" t="s">
        <v>496</v>
      </c>
      <c r="AC33" s="540"/>
      <c r="AD33" s="543"/>
      <c r="AE33" s="424">
        <f t="shared" si="63"/>
        <v>0</v>
      </c>
      <c r="AF33" s="433">
        <v>19</v>
      </c>
      <c r="AG33" s="425" t="s">
        <v>29</v>
      </c>
      <c r="AH33" s="431">
        <v>21</v>
      </c>
      <c r="AI33" s="424">
        <f t="shared" si="64"/>
        <v>1</v>
      </c>
      <c r="AJ33" s="546"/>
      <c r="AK33" s="540"/>
      <c r="AL33" s="257" t="s">
        <v>350</v>
      </c>
    </row>
    <row r="34" spans="1:38" ht="9" customHeight="1" x14ac:dyDescent="0.15">
      <c r="A34" s="555"/>
      <c r="B34" s="255"/>
      <c r="C34" s="541"/>
      <c r="D34" s="544"/>
      <c r="E34" s="436">
        <f t="shared" si="55"/>
        <v>0</v>
      </c>
      <c r="F34" s="434"/>
      <c r="G34" s="435" t="s">
        <v>29</v>
      </c>
      <c r="H34" s="200"/>
      <c r="I34" s="436">
        <f t="shared" si="56"/>
        <v>0</v>
      </c>
      <c r="J34" s="547"/>
      <c r="K34" s="541"/>
      <c r="L34" s="258"/>
      <c r="N34" s="555"/>
      <c r="O34" s="255"/>
      <c r="P34" s="541"/>
      <c r="Q34" s="544"/>
      <c r="R34" s="436">
        <f t="shared" si="59"/>
        <v>1</v>
      </c>
      <c r="S34" s="434">
        <v>21</v>
      </c>
      <c r="T34" s="435" t="s">
        <v>29</v>
      </c>
      <c r="U34" s="200">
        <v>12</v>
      </c>
      <c r="V34" s="436">
        <f t="shared" si="60"/>
        <v>0</v>
      </c>
      <c r="W34" s="547"/>
      <c r="X34" s="541"/>
      <c r="Y34" s="258"/>
      <c r="AA34" s="555"/>
      <c r="AB34" s="255"/>
      <c r="AC34" s="541"/>
      <c r="AD34" s="544"/>
      <c r="AE34" s="436">
        <f t="shared" si="63"/>
        <v>0</v>
      </c>
      <c r="AF34" s="434"/>
      <c r="AG34" s="435" t="s">
        <v>29</v>
      </c>
      <c r="AH34" s="200"/>
      <c r="AI34" s="436">
        <f t="shared" si="64"/>
        <v>0</v>
      </c>
      <c r="AJ34" s="547"/>
      <c r="AK34" s="541"/>
      <c r="AL34" s="258"/>
    </row>
    <row r="35" spans="1:38" ht="9" customHeight="1" x14ac:dyDescent="0.15">
      <c r="A35" s="555"/>
      <c r="B35" s="253" t="s">
        <v>341</v>
      </c>
      <c r="C35" s="539">
        <f>IF(D35=2,1,0)</f>
        <v>0</v>
      </c>
      <c r="D35" s="542">
        <f t="shared" ref="D35" si="66">SUM(E35:E37)</f>
        <v>0</v>
      </c>
      <c r="E35" s="189">
        <f t="shared" si="55"/>
        <v>0</v>
      </c>
      <c r="F35" s="432">
        <v>17</v>
      </c>
      <c r="G35" s="191" t="s">
        <v>29</v>
      </c>
      <c r="H35" s="430">
        <v>21</v>
      </c>
      <c r="I35" s="189">
        <f t="shared" si="56"/>
        <v>1</v>
      </c>
      <c r="J35" s="545">
        <f t="shared" ref="J35" si="67">SUM(I35:I37)</f>
        <v>2</v>
      </c>
      <c r="K35" s="539">
        <f>IF(J35=2,1,0)</f>
        <v>1</v>
      </c>
      <c r="L35" s="256" t="s">
        <v>346</v>
      </c>
      <c r="N35" s="555"/>
      <c r="O35" s="253" t="s">
        <v>411</v>
      </c>
      <c r="P35" s="539">
        <f>IF(Q35=2,1,0)</f>
        <v>0</v>
      </c>
      <c r="Q35" s="542">
        <f t="shared" ref="Q35" si="68">SUM(R35:R37)</f>
        <v>0</v>
      </c>
      <c r="R35" s="189">
        <f t="shared" si="59"/>
        <v>0</v>
      </c>
      <c r="S35" s="432"/>
      <c r="T35" s="191" t="s">
        <v>29</v>
      </c>
      <c r="U35" s="430"/>
      <c r="V35" s="189">
        <f t="shared" si="60"/>
        <v>0</v>
      </c>
      <c r="W35" s="545">
        <f t="shared" ref="W35" si="69">SUM(V35:V37)</f>
        <v>0</v>
      </c>
      <c r="X35" s="539">
        <f>IF(W35=2,1,0)</f>
        <v>0</v>
      </c>
      <c r="Y35" s="256" t="s">
        <v>415</v>
      </c>
      <c r="AA35" s="555"/>
      <c r="AB35" s="253" t="s">
        <v>497</v>
      </c>
      <c r="AC35" s="539">
        <f>IF(AD35=2,1,0)</f>
        <v>0</v>
      </c>
      <c r="AD35" s="542">
        <f t="shared" ref="AD35" si="70">SUM(AE35:AE37)</f>
        <v>0</v>
      </c>
      <c r="AE35" s="189">
        <f t="shared" si="63"/>
        <v>0</v>
      </c>
      <c r="AF35" s="432"/>
      <c r="AG35" s="191" t="s">
        <v>29</v>
      </c>
      <c r="AH35" s="430"/>
      <c r="AI35" s="189">
        <f t="shared" si="64"/>
        <v>0</v>
      </c>
      <c r="AJ35" s="545">
        <f t="shared" ref="AJ35" si="71">SUM(AI35:AI37)</f>
        <v>0</v>
      </c>
      <c r="AK35" s="539">
        <f>IF(AJ35=2,1,0)</f>
        <v>0</v>
      </c>
      <c r="AL35" s="256" t="s">
        <v>351</v>
      </c>
    </row>
    <row r="36" spans="1:38" ht="9" customHeight="1" x14ac:dyDescent="0.15">
      <c r="A36" s="555"/>
      <c r="B36" s="254" t="s">
        <v>342</v>
      </c>
      <c r="C36" s="540"/>
      <c r="D36" s="543"/>
      <c r="E36" s="424">
        <f t="shared" si="55"/>
        <v>0</v>
      </c>
      <c r="F36" s="433">
        <v>16</v>
      </c>
      <c r="G36" s="425" t="s">
        <v>29</v>
      </c>
      <c r="H36" s="431">
        <v>21</v>
      </c>
      <c r="I36" s="424">
        <f t="shared" si="56"/>
        <v>1</v>
      </c>
      <c r="J36" s="546"/>
      <c r="K36" s="540"/>
      <c r="L36" s="257" t="s">
        <v>347</v>
      </c>
      <c r="N36" s="555"/>
      <c r="O36" s="254" t="s">
        <v>412</v>
      </c>
      <c r="P36" s="540"/>
      <c r="Q36" s="543"/>
      <c r="R36" s="424">
        <f t="shared" si="59"/>
        <v>0</v>
      </c>
      <c r="S36" s="433"/>
      <c r="T36" s="425" t="s">
        <v>29</v>
      </c>
      <c r="U36" s="431"/>
      <c r="V36" s="424">
        <f t="shared" si="60"/>
        <v>0</v>
      </c>
      <c r="W36" s="546"/>
      <c r="X36" s="540"/>
      <c r="Y36" s="257" t="s">
        <v>416</v>
      </c>
      <c r="AA36" s="555"/>
      <c r="AB36" s="254" t="s">
        <v>498</v>
      </c>
      <c r="AC36" s="540"/>
      <c r="AD36" s="543"/>
      <c r="AE36" s="424">
        <f t="shared" si="63"/>
        <v>0</v>
      </c>
      <c r="AF36" s="433"/>
      <c r="AG36" s="425" t="s">
        <v>29</v>
      </c>
      <c r="AH36" s="431"/>
      <c r="AI36" s="424">
        <f t="shared" si="64"/>
        <v>0</v>
      </c>
      <c r="AJ36" s="546"/>
      <c r="AK36" s="540"/>
      <c r="AL36" s="257" t="s">
        <v>352</v>
      </c>
    </row>
    <row r="37" spans="1:38" ht="9" customHeight="1" x14ac:dyDescent="0.15">
      <c r="A37" s="556"/>
      <c r="B37" s="255"/>
      <c r="C37" s="541"/>
      <c r="D37" s="544"/>
      <c r="E37" s="436">
        <f t="shared" si="55"/>
        <v>0</v>
      </c>
      <c r="F37" s="434"/>
      <c r="G37" s="435" t="s">
        <v>29</v>
      </c>
      <c r="H37" s="200"/>
      <c r="I37" s="436">
        <f t="shared" si="56"/>
        <v>0</v>
      </c>
      <c r="J37" s="547"/>
      <c r="K37" s="541"/>
      <c r="L37" s="258"/>
      <c r="N37" s="556"/>
      <c r="O37" s="255"/>
      <c r="P37" s="541"/>
      <c r="Q37" s="544"/>
      <c r="R37" s="436">
        <f t="shared" si="59"/>
        <v>0</v>
      </c>
      <c r="S37" s="434"/>
      <c r="T37" s="435" t="s">
        <v>29</v>
      </c>
      <c r="U37" s="200"/>
      <c r="V37" s="436">
        <f t="shared" si="60"/>
        <v>0</v>
      </c>
      <c r="W37" s="547"/>
      <c r="X37" s="541"/>
      <c r="Y37" s="258"/>
      <c r="AA37" s="556"/>
      <c r="AB37" s="255"/>
      <c r="AC37" s="541"/>
      <c r="AD37" s="544"/>
      <c r="AE37" s="436">
        <f t="shared" si="63"/>
        <v>0</v>
      </c>
      <c r="AF37" s="434"/>
      <c r="AG37" s="435" t="s">
        <v>29</v>
      </c>
      <c r="AH37" s="200"/>
      <c r="AI37" s="436">
        <f t="shared" si="64"/>
        <v>0</v>
      </c>
      <c r="AJ37" s="547"/>
      <c r="AK37" s="541"/>
      <c r="AL37" s="258"/>
    </row>
    <row r="38" spans="1:38" ht="12" customHeight="1" x14ac:dyDescent="0.15">
      <c r="A38" s="554">
        <v>4</v>
      </c>
      <c r="B38" s="241" t="str">
        <f>トーナメント表!B46</f>
        <v>金ヶ作中</v>
      </c>
      <c r="C38" s="242"/>
      <c r="D38" s="560">
        <f>SUM(C40:C48)</f>
        <v>2</v>
      </c>
      <c r="E38" s="561"/>
      <c r="F38" s="561"/>
      <c r="G38" s="561" t="s">
        <v>76</v>
      </c>
      <c r="H38" s="561">
        <f>SUM(K40:K48)</f>
        <v>0</v>
      </c>
      <c r="I38" s="561"/>
      <c r="J38" s="564"/>
      <c r="K38" s="243"/>
      <c r="L38" s="244" t="str">
        <f>トーナメント表!B48</f>
        <v>天羽中</v>
      </c>
      <c r="AA38" s="554">
        <v>15</v>
      </c>
      <c r="AB38" s="241" t="str">
        <f>IF(D49=2,B49,L49)</f>
        <v>蘇我中</v>
      </c>
      <c r="AC38" s="242"/>
      <c r="AD38" s="560">
        <f>SUM(AC40:AC48)</f>
        <v>2</v>
      </c>
      <c r="AE38" s="561"/>
      <c r="AF38" s="561"/>
      <c r="AG38" s="561" t="s">
        <v>76</v>
      </c>
      <c r="AH38" s="561">
        <f>SUM(AK40:AK48)</f>
        <v>0</v>
      </c>
      <c r="AI38" s="561"/>
      <c r="AJ38" s="564"/>
      <c r="AK38" s="243"/>
      <c r="AL38" s="244" t="str">
        <f>トーナメント表!B54</f>
        <v>大津ケ丘中</v>
      </c>
    </row>
    <row r="39" spans="1:38" ht="9.75" customHeight="1" x14ac:dyDescent="0.15">
      <c r="A39" s="555"/>
      <c r="B39" s="245" t="str">
        <f>VLOOKUP(B38,Ｔ!$D$3:$E$100,2,FALSE)</f>
        <v>（松戸）</v>
      </c>
      <c r="C39" s="246"/>
      <c r="D39" s="562"/>
      <c r="E39" s="563"/>
      <c r="F39" s="563"/>
      <c r="G39" s="563"/>
      <c r="H39" s="563"/>
      <c r="I39" s="563"/>
      <c r="J39" s="565"/>
      <c r="K39" s="247"/>
      <c r="L39" s="248" t="str">
        <f>VLOOKUP(L38,Ｔ!$D$3:$E$100,2,FALSE)</f>
        <v>（君津）</v>
      </c>
      <c r="AA39" s="555"/>
      <c r="AB39" s="245" t="str">
        <f>VLOOKUP(AB38,Ｔ!$D$3:$E$100,2,FALSE)</f>
        <v>（千葉）</v>
      </c>
      <c r="AC39" s="246"/>
      <c r="AD39" s="562"/>
      <c r="AE39" s="563"/>
      <c r="AF39" s="563"/>
      <c r="AG39" s="563"/>
      <c r="AH39" s="563"/>
      <c r="AI39" s="563"/>
      <c r="AJ39" s="565"/>
      <c r="AK39" s="247"/>
      <c r="AL39" s="248" t="str">
        <f>VLOOKUP(AL38,Ｔ!$D$3:$E$100,2,FALSE)</f>
        <v>（柏）</v>
      </c>
    </row>
    <row r="40" spans="1:38" ht="9" customHeight="1" x14ac:dyDescent="0.15">
      <c r="A40" s="555"/>
      <c r="B40" s="253" t="s">
        <v>348</v>
      </c>
      <c r="C40" s="539">
        <f>IF(D40=2,1,0)</f>
        <v>1</v>
      </c>
      <c r="D40" s="542">
        <f t="shared" ref="D40" si="72">SUM(E40:E42)</f>
        <v>2</v>
      </c>
      <c r="E40" s="189">
        <f>IF(F40&gt;H40,1,0)</f>
        <v>1</v>
      </c>
      <c r="F40" s="432">
        <v>21</v>
      </c>
      <c r="G40" s="191" t="s">
        <v>29</v>
      </c>
      <c r="H40" s="430">
        <v>15</v>
      </c>
      <c r="I40" s="189">
        <f>IF(H40&gt;F40,1,0)</f>
        <v>0</v>
      </c>
      <c r="J40" s="545">
        <f t="shared" ref="J40" si="73">SUM(I40:I42)</f>
        <v>0</v>
      </c>
      <c r="K40" s="539">
        <f>IF(J40=2,1,0)</f>
        <v>0</v>
      </c>
      <c r="L40" s="256" t="s">
        <v>353</v>
      </c>
      <c r="AA40" s="555"/>
      <c r="AB40" s="253" t="s">
        <v>365</v>
      </c>
      <c r="AC40" s="539">
        <f>IF(AD40=2,1,0)</f>
        <v>1</v>
      </c>
      <c r="AD40" s="542">
        <f t="shared" ref="AD40" si="74">SUM(AE40:AE42)</f>
        <v>2</v>
      </c>
      <c r="AE40" s="189">
        <f>IF(AF40&gt;AH40,1,0)</f>
        <v>1</v>
      </c>
      <c r="AF40" s="432">
        <v>21</v>
      </c>
      <c r="AG40" s="191" t="s">
        <v>29</v>
      </c>
      <c r="AH40" s="430">
        <v>11</v>
      </c>
      <c r="AI40" s="189">
        <f>IF(AH40&gt;AF40,1,0)</f>
        <v>0</v>
      </c>
      <c r="AJ40" s="545">
        <f t="shared" ref="AJ40" si="75">SUM(AI40:AI42)</f>
        <v>0</v>
      </c>
      <c r="AK40" s="539">
        <f>IF(AJ40=2,1,0)</f>
        <v>0</v>
      </c>
      <c r="AL40" s="256" t="s">
        <v>500</v>
      </c>
    </row>
    <row r="41" spans="1:38" ht="9" customHeight="1" x14ac:dyDescent="0.15">
      <c r="A41" s="555"/>
      <c r="B41" s="254" t="s">
        <v>349</v>
      </c>
      <c r="C41" s="540"/>
      <c r="D41" s="543"/>
      <c r="E41" s="424">
        <f>IF(F41&gt;H41,1,0)</f>
        <v>1</v>
      </c>
      <c r="F41" s="433">
        <v>21</v>
      </c>
      <c r="G41" s="425" t="s">
        <v>29</v>
      </c>
      <c r="H41" s="431">
        <v>13</v>
      </c>
      <c r="I41" s="424">
        <f>IF(H41&gt;F41,1,0)</f>
        <v>0</v>
      </c>
      <c r="J41" s="546"/>
      <c r="K41" s="540"/>
      <c r="L41" s="257" t="s">
        <v>354</v>
      </c>
      <c r="AA41" s="555"/>
      <c r="AB41" s="254" t="s">
        <v>363</v>
      </c>
      <c r="AC41" s="540"/>
      <c r="AD41" s="543"/>
      <c r="AE41" s="424">
        <f>IF(AF41&gt;AH41,1,0)</f>
        <v>1</v>
      </c>
      <c r="AF41" s="433">
        <v>21</v>
      </c>
      <c r="AG41" s="425" t="s">
        <v>29</v>
      </c>
      <c r="AH41" s="431">
        <v>14</v>
      </c>
      <c r="AI41" s="424">
        <f>IF(AH41&gt;AF41,1,0)</f>
        <v>0</v>
      </c>
      <c r="AJ41" s="546"/>
      <c r="AK41" s="540"/>
      <c r="AL41" s="257" t="s">
        <v>501</v>
      </c>
    </row>
    <row r="42" spans="1:38" ht="9" customHeight="1" x14ac:dyDescent="0.15">
      <c r="A42" s="555"/>
      <c r="B42" s="255"/>
      <c r="C42" s="541"/>
      <c r="D42" s="544"/>
      <c r="E42" s="436">
        <f>IF(F42&gt;H42,1,0)</f>
        <v>0</v>
      </c>
      <c r="F42" s="434"/>
      <c r="G42" s="435" t="s">
        <v>29</v>
      </c>
      <c r="H42" s="200"/>
      <c r="I42" s="436">
        <f>IF(H42&gt;F42,1,0)</f>
        <v>0</v>
      </c>
      <c r="J42" s="547"/>
      <c r="K42" s="541"/>
      <c r="L42" s="258"/>
      <c r="AA42" s="555"/>
      <c r="AB42" s="255"/>
      <c r="AC42" s="541"/>
      <c r="AD42" s="544"/>
      <c r="AE42" s="436">
        <f>IF(AF42&gt;AH42,1,0)</f>
        <v>0</v>
      </c>
      <c r="AF42" s="434"/>
      <c r="AG42" s="435" t="s">
        <v>29</v>
      </c>
      <c r="AH42" s="200"/>
      <c r="AI42" s="436">
        <f>IF(AH42&gt;AF42,1,0)</f>
        <v>0</v>
      </c>
      <c r="AJ42" s="547"/>
      <c r="AK42" s="541"/>
      <c r="AL42" s="258"/>
    </row>
    <row r="43" spans="1:38" ht="9" customHeight="1" x14ac:dyDescent="0.15">
      <c r="A43" s="555"/>
      <c r="B43" s="253"/>
      <c r="C43" s="539">
        <f>IF(D43=2,1,0)</f>
        <v>1</v>
      </c>
      <c r="D43" s="542">
        <f t="shared" ref="D43" si="76">SUM(E43:E45)</f>
        <v>2</v>
      </c>
      <c r="E43" s="189">
        <f t="shared" ref="E43:E48" si="77">IF(F43&gt;H43,1,0)</f>
        <v>1</v>
      </c>
      <c r="F43" s="432">
        <v>21</v>
      </c>
      <c r="G43" s="191" t="s">
        <v>29</v>
      </c>
      <c r="H43" s="430">
        <v>8</v>
      </c>
      <c r="I43" s="189">
        <f t="shared" ref="I43:I48" si="78">IF(H43&gt;F43,1,0)</f>
        <v>0</v>
      </c>
      <c r="J43" s="545">
        <f t="shared" ref="J43" si="79">SUM(I43:I45)</f>
        <v>0</v>
      </c>
      <c r="K43" s="539">
        <f>IF(J43=2,1,0)</f>
        <v>0</v>
      </c>
      <c r="L43" s="256"/>
      <c r="AA43" s="555"/>
      <c r="AB43" s="253"/>
      <c r="AC43" s="539">
        <f>IF(AD43=2,1,0)</f>
        <v>1</v>
      </c>
      <c r="AD43" s="542">
        <f t="shared" ref="AD43" si="80">SUM(AE43:AE45)</f>
        <v>2</v>
      </c>
      <c r="AE43" s="189">
        <f t="shared" ref="AE43:AE48" si="81">IF(AF43&gt;AH43,1,0)</f>
        <v>1</v>
      </c>
      <c r="AF43" s="432">
        <v>21</v>
      </c>
      <c r="AG43" s="191" t="s">
        <v>29</v>
      </c>
      <c r="AH43" s="430">
        <v>16</v>
      </c>
      <c r="AI43" s="189">
        <f t="shared" ref="AI43:AI48" si="82">IF(AH43&gt;AF43,1,0)</f>
        <v>0</v>
      </c>
      <c r="AJ43" s="545">
        <f t="shared" ref="AJ43" si="83">SUM(AI43:AI45)</f>
        <v>0</v>
      </c>
      <c r="AK43" s="539">
        <f>IF(AJ43=2,1,0)</f>
        <v>0</v>
      </c>
      <c r="AL43" s="256"/>
    </row>
    <row r="44" spans="1:38" ht="9" customHeight="1" x14ac:dyDescent="0.15">
      <c r="A44" s="555"/>
      <c r="B44" s="254" t="s">
        <v>350</v>
      </c>
      <c r="C44" s="540"/>
      <c r="D44" s="543"/>
      <c r="E44" s="424">
        <f t="shared" si="77"/>
        <v>1</v>
      </c>
      <c r="F44" s="433">
        <v>21</v>
      </c>
      <c r="G44" s="425" t="s">
        <v>29</v>
      </c>
      <c r="H44" s="431">
        <v>8</v>
      </c>
      <c r="I44" s="424">
        <f t="shared" si="78"/>
        <v>0</v>
      </c>
      <c r="J44" s="546"/>
      <c r="K44" s="540"/>
      <c r="L44" s="257" t="s">
        <v>355</v>
      </c>
      <c r="AA44" s="555"/>
      <c r="AB44" s="254" t="s">
        <v>366</v>
      </c>
      <c r="AC44" s="540"/>
      <c r="AD44" s="543"/>
      <c r="AE44" s="424">
        <f t="shared" si="81"/>
        <v>1</v>
      </c>
      <c r="AF44" s="433">
        <v>21</v>
      </c>
      <c r="AG44" s="425" t="s">
        <v>29</v>
      </c>
      <c r="AH44" s="431">
        <v>3</v>
      </c>
      <c r="AI44" s="424">
        <f t="shared" si="82"/>
        <v>0</v>
      </c>
      <c r="AJ44" s="546"/>
      <c r="AK44" s="540"/>
      <c r="AL44" s="257" t="s">
        <v>502</v>
      </c>
    </row>
    <row r="45" spans="1:38" ht="9" customHeight="1" x14ac:dyDescent="0.15">
      <c r="A45" s="555"/>
      <c r="B45" s="255"/>
      <c r="C45" s="541"/>
      <c r="D45" s="544"/>
      <c r="E45" s="436">
        <f t="shared" si="77"/>
        <v>0</v>
      </c>
      <c r="F45" s="434"/>
      <c r="G45" s="435" t="s">
        <v>29</v>
      </c>
      <c r="H45" s="200"/>
      <c r="I45" s="436">
        <f t="shared" si="78"/>
        <v>0</v>
      </c>
      <c r="J45" s="547"/>
      <c r="K45" s="541"/>
      <c r="L45" s="258"/>
      <c r="AA45" s="555"/>
      <c r="AB45" s="255"/>
      <c r="AC45" s="541"/>
      <c r="AD45" s="544"/>
      <c r="AE45" s="436">
        <f t="shared" si="81"/>
        <v>0</v>
      </c>
      <c r="AF45" s="434"/>
      <c r="AG45" s="435" t="s">
        <v>29</v>
      </c>
      <c r="AH45" s="200"/>
      <c r="AI45" s="436">
        <f t="shared" si="82"/>
        <v>0</v>
      </c>
      <c r="AJ45" s="547"/>
      <c r="AK45" s="541"/>
      <c r="AL45" s="258"/>
    </row>
    <row r="46" spans="1:38" ht="9" customHeight="1" x14ac:dyDescent="0.15">
      <c r="A46" s="555"/>
      <c r="B46" s="253" t="s">
        <v>351</v>
      </c>
      <c r="C46" s="539">
        <f>IF(D46=2,1,0)</f>
        <v>0</v>
      </c>
      <c r="D46" s="542">
        <f t="shared" ref="D46" si="84">SUM(E46:E48)</f>
        <v>0</v>
      </c>
      <c r="E46" s="189">
        <f t="shared" si="77"/>
        <v>0</v>
      </c>
      <c r="F46" s="432"/>
      <c r="G46" s="191" t="s">
        <v>29</v>
      </c>
      <c r="H46" s="430"/>
      <c r="I46" s="189">
        <f t="shared" si="78"/>
        <v>0</v>
      </c>
      <c r="J46" s="545">
        <f t="shared" ref="J46" si="85">SUM(I46:I48)</f>
        <v>0</v>
      </c>
      <c r="K46" s="539">
        <f>IF(J46=2,1,0)</f>
        <v>0</v>
      </c>
      <c r="L46" s="256" t="s">
        <v>356</v>
      </c>
      <c r="AA46" s="555"/>
      <c r="AB46" s="253" t="s">
        <v>367</v>
      </c>
      <c r="AC46" s="539">
        <f>IF(AD46=2,1,0)</f>
        <v>0</v>
      </c>
      <c r="AD46" s="542">
        <f t="shared" ref="AD46" si="86">SUM(AE46:AE48)</f>
        <v>0</v>
      </c>
      <c r="AE46" s="189">
        <f t="shared" si="81"/>
        <v>0</v>
      </c>
      <c r="AF46" s="432"/>
      <c r="AG46" s="191" t="s">
        <v>29</v>
      </c>
      <c r="AH46" s="430"/>
      <c r="AI46" s="189">
        <f t="shared" si="82"/>
        <v>0</v>
      </c>
      <c r="AJ46" s="545">
        <f t="shared" ref="AJ46" si="87">SUM(AI46:AI48)</f>
        <v>0</v>
      </c>
      <c r="AK46" s="539">
        <f>IF(AJ46=2,1,0)</f>
        <v>0</v>
      </c>
      <c r="AL46" s="256" t="s">
        <v>503</v>
      </c>
    </row>
    <row r="47" spans="1:38" ht="9" customHeight="1" x14ac:dyDescent="0.15">
      <c r="A47" s="555"/>
      <c r="B47" s="254" t="s">
        <v>352</v>
      </c>
      <c r="C47" s="540"/>
      <c r="D47" s="543"/>
      <c r="E47" s="424">
        <f t="shared" si="77"/>
        <v>0</v>
      </c>
      <c r="F47" s="433"/>
      <c r="G47" s="425" t="s">
        <v>29</v>
      </c>
      <c r="H47" s="431"/>
      <c r="I47" s="424">
        <f t="shared" si="78"/>
        <v>0</v>
      </c>
      <c r="J47" s="546"/>
      <c r="K47" s="540"/>
      <c r="L47" s="257" t="s">
        <v>357</v>
      </c>
      <c r="AA47" s="555"/>
      <c r="AB47" s="254" t="s">
        <v>499</v>
      </c>
      <c r="AC47" s="540"/>
      <c r="AD47" s="543"/>
      <c r="AE47" s="424">
        <f t="shared" si="81"/>
        <v>0</v>
      </c>
      <c r="AF47" s="433"/>
      <c r="AG47" s="425" t="s">
        <v>29</v>
      </c>
      <c r="AH47" s="431"/>
      <c r="AI47" s="424">
        <f t="shared" si="82"/>
        <v>0</v>
      </c>
      <c r="AJ47" s="546"/>
      <c r="AK47" s="540"/>
      <c r="AL47" s="257" t="s">
        <v>504</v>
      </c>
    </row>
    <row r="48" spans="1:38" ht="9" customHeight="1" x14ac:dyDescent="0.15">
      <c r="A48" s="556"/>
      <c r="B48" s="255"/>
      <c r="C48" s="541"/>
      <c r="D48" s="544"/>
      <c r="E48" s="436">
        <f t="shared" si="77"/>
        <v>0</v>
      </c>
      <c r="F48" s="434"/>
      <c r="G48" s="435" t="s">
        <v>29</v>
      </c>
      <c r="H48" s="200"/>
      <c r="I48" s="436">
        <f t="shared" si="78"/>
        <v>0</v>
      </c>
      <c r="J48" s="547"/>
      <c r="K48" s="541"/>
      <c r="L48" s="258"/>
      <c r="AA48" s="556"/>
      <c r="AB48" s="255"/>
      <c r="AC48" s="541"/>
      <c r="AD48" s="544"/>
      <c r="AE48" s="436">
        <f t="shared" si="81"/>
        <v>0</v>
      </c>
      <c r="AF48" s="434"/>
      <c r="AG48" s="435" t="s">
        <v>29</v>
      </c>
      <c r="AH48" s="200"/>
      <c r="AI48" s="436">
        <f t="shared" si="82"/>
        <v>0</v>
      </c>
      <c r="AJ48" s="547"/>
      <c r="AK48" s="541"/>
      <c r="AL48" s="258"/>
    </row>
    <row r="49" spans="1:38" ht="12" customHeight="1" x14ac:dyDescent="0.15">
      <c r="A49" s="554">
        <v>5</v>
      </c>
      <c r="B49" s="241" t="str">
        <f>トーナメント表!B50</f>
        <v>蘇我中</v>
      </c>
      <c r="C49" s="242"/>
      <c r="D49" s="560">
        <f>SUM(C51:C59)</f>
        <v>2</v>
      </c>
      <c r="E49" s="561"/>
      <c r="F49" s="561"/>
      <c r="G49" s="561" t="s">
        <v>76</v>
      </c>
      <c r="H49" s="561">
        <f>SUM(K51:K59)</f>
        <v>0</v>
      </c>
      <c r="I49" s="561"/>
      <c r="J49" s="564"/>
      <c r="K49" s="243"/>
      <c r="L49" s="244" t="str">
        <f>トーナメント表!B52</f>
        <v>鎌ヶ谷四中</v>
      </c>
      <c r="AA49" s="554">
        <v>16</v>
      </c>
      <c r="AB49" s="241" t="str">
        <f>トーナメント表!R28</f>
        <v>桜台中</v>
      </c>
      <c r="AC49" s="242"/>
      <c r="AD49" s="560">
        <f>SUM(AC51:AC59)</f>
        <v>2</v>
      </c>
      <c r="AE49" s="561"/>
      <c r="AF49" s="561"/>
      <c r="AG49" s="561" t="s">
        <v>71</v>
      </c>
      <c r="AH49" s="561">
        <f>SUM(AK51:AK59)</f>
        <v>0</v>
      </c>
      <c r="AI49" s="561"/>
      <c r="AJ49" s="564"/>
      <c r="AK49" s="243"/>
      <c r="AL49" s="244" t="str">
        <f>IF(D60=2,B60,L60)</f>
        <v>田中中</v>
      </c>
    </row>
    <row r="50" spans="1:38" ht="9.75" customHeight="1" x14ac:dyDescent="0.15">
      <c r="A50" s="555"/>
      <c r="B50" s="245" t="str">
        <f>VLOOKUP(B49,Ｔ!$D$3:$E$100,2,FALSE)</f>
        <v>（千葉）</v>
      </c>
      <c r="C50" s="246"/>
      <c r="D50" s="562"/>
      <c r="E50" s="563"/>
      <c r="F50" s="563"/>
      <c r="G50" s="563"/>
      <c r="H50" s="563"/>
      <c r="I50" s="563"/>
      <c r="J50" s="565"/>
      <c r="K50" s="247"/>
      <c r="L50" s="248" t="str">
        <f>VLOOKUP(L49,Ｔ!$D$3:$E$100,2,FALSE)</f>
        <v>（葛南）</v>
      </c>
      <c r="O50" s="166"/>
      <c r="AA50" s="555"/>
      <c r="AB50" s="245" t="str">
        <f>VLOOKUP(AB49,Ｔ!$D$3:$E$100,2,FALSE)</f>
        <v>（印旛）</v>
      </c>
      <c r="AC50" s="246"/>
      <c r="AD50" s="562"/>
      <c r="AE50" s="563"/>
      <c r="AF50" s="563"/>
      <c r="AG50" s="563"/>
      <c r="AH50" s="563"/>
      <c r="AI50" s="563"/>
      <c r="AJ50" s="565"/>
      <c r="AK50" s="247"/>
      <c r="AL50" s="248" t="str">
        <f>VLOOKUP(AL49,Ｔ!$D$3:$E$100,2,FALSE)</f>
        <v>（柏）</v>
      </c>
    </row>
    <row r="51" spans="1:38" ht="9" customHeight="1" x14ac:dyDescent="0.15">
      <c r="A51" s="555"/>
      <c r="B51" s="253" t="s">
        <v>363</v>
      </c>
      <c r="C51" s="539">
        <f>IF(D51=2,1,0)</f>
        <v>1</v>
      </c>
      <c r="D51" s="542">
        <f t="shared" ref="D51" si="88">SUM(E51:E53)</f>
        <v>2</v>
      </c>
      <c r="E51" s="189">
        <f>IF(F51&gt;H51,1,0)</f>
        <v>1</v>
      </c>
      <c r="F51" s="432">
        <v>21</v>
      </c>
      <c r="G51" s="191" t="s">
        <v>29</v>
      </c>
      <c r="H51" s="430">
        <v>15</v>
      </c>
      <c r="I51" s="189">
        <f>IF(H51&gt;F51,1,0)</f>
        <v>0</v>
      </c>
      <c r="J51" s="545">
        <f t="shared" ref="J51" si="89">SUM(I51:I53)</f>
        <v>0</v>
      </c>
      <c r="K51" s="539">
        <f>IF(J51=2,1,0)</f>
        <v>0</v>
      </c>
      <c r="L51" s="256" t="s">
        <v>358</v>
      </c>
      <c r="AA51" s="555"/>
      <c r="AB51" s="253" t="s">
        <v>505</v>
      </c>
      <c r="AC51" s="539">
        <f>IF(AD51=2,1,0)</f>
        <v>1</v>
      </c>
      <c r="AD51" s="542">
        <f t="shared" ref="AD51" si="90">SUM(AE51:AE53)</f>
        <v>2</v>
      </c>
      <c r="AE51" s="189">
        <f>IF(AF51&gt;AH51,1,0)</f>
        <v>1</v>
      </c>
      <c r="AF51" s="432">
        <v>21</v>
      </c>
      <c r="AG51" s="191" t="s">
        <v>29</v>
      </c>
      <c r="AH51" s="430">
        <v>18</v>
      </c>
      <c r="AI51" s="189">
        <f>IF(AH51&gt;AF51,1,0)</f>
        <v>0</v>
      </c>
      <c r="AJ51" s="545">
        <f t="shared" ref="AJ51" si="91">SUM(AI51:AI53)</f>
        <v>0</v>
      </c>
      <c r="AK51" s="539">
        <f>IF(AJ51=2,1,0)</f>
        <v>0</v>
      </c>
      <c r="AL51" s="256" t="s">
        <v>370</v>
      </c>
    </row>
    <row r="52" spans="1:38" ht="9" customHeight="1" x14ac:dyDescent="0.15">
      <c r="A52" s="555"/>
      <c r="B52" s="254" t="s">
        <v>364</v>
      </c>
      <c r="C52" s="540"/>
      <c r="D52" s="543"/>
      <c r="E52" s="424">
        <f>IF(F52&gt;H52,1,0)</f>
        <v>1</v>
      </c>
      <c r="F52" s="433">
        <v>21</v>
      </c>
      <c r="G52" s="425" t="s">
        <v>29</v>
      </c>
      <c r="H52" s="431">
        <v>11</v>
      </c>
      <c r="I52" s="424">
        <f>IF(H52&gt;F52,1,0)</f>
        <v>0</v>
      </c>
      <c r="J52" s="546"/>
      <c r="K52" s="540"/>
      <c r="L52" s="257" t="s">
        <v>359</v>
      </c>
      <c r="AA52" s="555"/>
      <c r="AB52" s="254" t="s">
        <v>506</v>
      </c>
      <c r="AC52" s="540"/>
      <c r="AD52" s="543"/>
      <c r="AE52" s="424">
        <f>IF(AF52&gt;AH52,1,0)</f>
        <v>1</v>
      </c>
      <c r="AF52" s="433">
        <v>21</v>
      </c>
      <c r="AG52" s="425" t="s">
        <v>29</v>
      </c>
      <c r="AH52" s="431">
        <v>16</v>
      </c>
      <c r="AI52" s="424">
        <f>IF(AH52&gt;AF52,1,0)</f>
        <v>0</v>
      </c>
      <c r="AJ52" s="546"/>
      <c r="AK52" s="540"/>
      <c r="AL52" s="257" t="s">
        <v>369</v>
      </c>
    </row>
    <row r="53" spans="1:38" ht="9" customHeight="1" x14ac:dyDescent="0.15">
      <c r="A53" s="555"/>
      <c r="B53" s="255"/>
      <c r="C53" s="541"/>
      <c r="D53" s="544"/>
      <c r="E53" s="436">
        <f>IF(F53&gt;H53,1,0)</f>
        <v>0</v>
      </c>
      <c r="F53" s="434"/>
      <c r="G53" s="435" t="s">
        <v>29</v>
      </c>
      <c r="H53" s="200"/>
      <c r="I53" s="436">
        <f>IF(H53&gt;F53,1,0)</f>
        <v>0</v>
      </c>
      <c r="J53" s="547"/>
      <c r="K53" s="541"/>
      <c r="L53" s="258"/>
      <c r="AA53" s="555"/>
      <c r="AB53" s="255"/>
      <c r="AC53" s="541"/>
      <c r="AD53" s="544"/>
      <c r="AE53" s="436">
        <f>IF(AF53&gt;AH53,1,0)</f>
        <v>0</v>
      </c>
      <c r="AF53" s="434"/>
      <c r="AG53" s="435" t="s">
        <v>29</v>
      </c>
      <c r="AH53" s="200"/>
      <c r="AI53" s="436">
        <f>IF(AH53&gt;AF53,1,0)</f>
        <v>0</v>
      </c>
      <c r="AJ53" s="547"/>
      <c r="AK53" s="541"/>
      <c r="AL53" s="258"/>
    </row>
    <row r="54" spans="1:38" ht="9" customHeight="1" x14ac:dyDescent="0.15">
      <c r="A54" s="555"/>
      <c r="B54" s="253"/>
      <c r="C54" s="539">
        <f>IF(D54=2,1,0)</f>
        <v>1</v>
      </c>
      <c r="D54" s="542">
        <f t="shared" ref="D54" si="92">SUM(E54:E56)</f>
        <v>2</v>
      </c>
      <c r="E54" s="189">
        <f t="shared" ref="E54:E59" si="93">IF(F54&gt;H54,1,0)</f>
        <v>1</v>
      </c>
      <c r="F54" s="432">
        <v>21</v>
      </c>
      <c r="G54" s="191" t="s">
        <v>29</v>
      </c>
      <c r="H54" s="430">
        <v>2</v>
      </c>
      <c r="I54" s="189">
        <f t="shared" ref="I54:I59" si="94">IF(H54&gt;F54,1,0)</f>
        <v>0</v>
      </c>
      <c r="J54" s="545">
        <f t="shared" ref="J54" si="95">SUM(I54:I56)</f>
        <v>0</v>
      </c>
      <c r="K54" s="539">
        <f>IF(J54=2,1,0)</f>
        <v>0</v>
      </c>
      <c r="L54" s="256"/>
      <c r="S54" s="240"/>
      <c r="AA54" s="555"/>
      <c r="AB54" s="253"/>
      <c r="AC54" s="539">
        <f>IF(AD54=2,1,0)</f>
        <v>1</v>
      </c>
      <c r="AD54" s="542">
        <f t="shared" ref="AD54" si="96">SUM(AE54:AE56)</f>
        <v>2</v>
      </c>
      <c r="AE54" s="189">
        <f t="shared" ref="AE54:AE59" si="97">IF(AF54&gt;AH54,1,0)</f>
        <v>1</v>
      </c>
      <c r="AF54" s="432">
        <v>21</v>
      </c>
      <c r="AG54" s="191" t="s">
        <v>29</v>
      </c>
      <c r="AH54" s="430">
        <v>7</v>
      </c>
      <c r="AI54" s="189">
        <f t="shared" ref="AI54:AI59" si="98">IF(AH54&gt;AF54,1,0)</f>
        <v>0</v>
      </c>
      <c r="AJ54" s="545">
        <f t="shared" ref="AJ54" si="99">SUM(AI54:AI56)</f>
        <v>0</v>
      </c>
      <c r="AK54" s="539">
        <f>IF(AJ54=2,1,0)</f>
        <v>0</v>
      </c>
      <c r="AL54" s="256"/>
    </row>
    <row r="55" spans="1:38" ht="9" customHeight="1" x14ac:dyDescent="0.15">
      <c r="A55" s="555"/>
      <c r="B55" s="254" t="s">
        <v>365</v>
      </c>
      <c r="C55" s="540"/>
      <c r="D55" s="543"/>
      <c r="E55" s="424">
        <f t="shared" si="93"/>
        <v>1</v>
      </c>
      <c r="F55" s="433">
        <v>21</v>
      </c>
      <c r="G55" s="425" t="s">
        <v>29</v>
      </c>
      <c r="H55" s="431">
        <v>1</v>
      </c>
      <c r="I55" s="424">
        <f t="shared" si="94"/>
        <v>0</v>
      </c>
      <c r="J55" s="546"/>
      <c r="K55" s="540"/>
      <c r="L55" s="257" t="s">
        <v>360</v>
      </c>
      <c r="AA55" s="555"/>
      <c r="AB55" s="254" t="s">
        <v>507</v>
      </c>
      <c r="AC55" s="540"/>
      <c r="AD55" s="543"/>
      <c r="AE55" s="424">
        <f t="shared" si="97"/>
        <v>1</v>
      </c>
      <c r="AF55" s="433">
        <v>21</v>
      </c>
      <c r="AG55" s="425" t="s">
        <v>29</v>
      </c>
      <c r="AH55" s="431">
        <v>5</v>
      </c>
      <c r="AI55" s="424">
        <f t="shared" si="98"/>
        <v>0</v>
      </c>
      <c r="AJ55" s="546"/>
      <c r="AK55" s="540"/>
      <c r="AL55" s="257" t="s">
        <v>372</v>
      </c>
    </row>
    <row r="56" spans="1:38" ht="9" customHeight="1" x14ac:dyDescent="0.15">
      <c r="A56" s="555"/>
      <c r="B56" s="255"/>
      <c r="C56" s="541"/>
      <c r="D56" s="544"/>
      <c r="E56" s="436">
        <f t="shared" si="93"/>
        <v>0</v>
      </c>
      <c r="F56" s="434"/>
      <c r="G56" s="435" t="s">
        <v>29</v>
      </c>
      <c r="H56" s="200"/>
      <c r="I56" s="436">
        <f t="shared" si="94"/>
        <v>0</v>
      </c>
      <c r="J56" s="547"/>
      <c r="K56" s="541"/>
      <c r="L56" s="258"/>
      <c r="AA56" s="555"/>
      <c r="AB56" s="255"/>
      <c r="AC56" s="541"/>
      <c r="AD56" s="544"/>
      <c r="AE56" s="436">
        <f t="shared" si="97"/>
        <v>0</v>
      </c>
      <c r="AF56" s="434"/>
      <c r="AG56" s="435" t="s">
        <v>29</v>
      </c>
      <c r="AH56" s="200"/>
      <c r="AI56" s="436">
        <f t="shared" si="98"/>
        <v>0</v>
      </c>
      <c r="AJ56" s="547"/>
      <c r="AK56" s="541"/>
      <c r="AL56" s="258"/>
    </row>
    <row r="57" spans="1:38" ht="9" customHeight="1" x14ac:dyDescent="0.15">
      <c r="A57" s="555"/>
      <c r="B57" s="253" t="s">
        <v>366</v>
      </c>
      <c r="C57" s="539">
        <f>IF(D57=2,1,0)</f>
        <v>0</v>
      </c>
      <c r="D57" s="542">
        <f t="shared" ref="D57" si="100">SUM(E57:E59)</f>
        <v>0</v>
      </c>
      <c r="E57" s="189">
        <f t="shared" si="93"/>
        <v>0</v>
      </c>
      <c r="F57" s="432"/>
      <c r="G57" s="191" t="s">
        <v>29</v>
      </c>
      <c r="H57" s="430"/>
      <c r="I57" s="189">
        <f t="shared" si="94"/>
        <v>0</v>
      </c>
      <c r="J57" s="545">
        <f t="shared" ref="J57" si="101">SUM(I57:I59)</f>
        <v>0</v>
      </c>
      <c r="K57" s="539">
        <f>IF(J57=2,1,0)</f>
        <v>0</v>
      </c>
      <c r="L57" s="256" t="s">
        <v>361</v>
      </c>
      <c r="AA57" s="555"/>
      <c r="AB57" s="253" t="s">
        <v>508</v>
      </c>
      <c r="AC57" s="539">
        <f>IF(AD57=2,1,0)</f>
        <v>0</v>
      </c>
      <c r="AD57" s="542">
        <f t="shared" ref="AD57" si="102">SUM(AE57:AE59)</f>
        <v>0</v>
      </c>
      <c r="AE57" s="189">
        <f t="shared" si="97"/>
        <v>0</v>
      </c>
      <c r="AF57" s="432"/>
      <c r="AG57" s="191" t="s">
        <v>29</v>
      </c>
      <c r="AH57" s="430"/>
      <c r="AI57" s="189">
        <f t="shared" si="98"/>
        <v>0</v>
      </c>
      <c r="AJ57" s="545">
        <f t="shared" ref="AJ57" si="103">SUM(AI57:AI59)</f>
        <v>0</v>
      </c>
      <c r="AK57" s="539">
        <f>IF(AJ57=2,1,0)</f>
        <v>0</v>
      </c>
      <c r="AL57" s="256" t="s">
        <v>368</v>
      </c>
    </row>
    <row r="58" spans="1:38" ht="9" customHeight="1" x14ac:dyDescent="0.15">
      <c r="A58" s="555"/>
      <c r="B58" s="254" t="s">
        <v>367</v>
      </c>
      <c r="C58" s="540"/>
      <c r="D58" s="543"/>
      <c r="E58" s="424">
        <f t="shared" si="93"/>
        <v>0</v>
      </c>
      <c r="F58" s="433"/>
      <c r="G58" s="425" t="s">
        <v>29</v>
      </c>
      <c r="H58" s="431"/>
      <c r="I58" s="424">
        <f t="shared" si="94"/>
        <v>0</v>
      </c>
      <c r="J58" s="546"/>
      <c r="K58" s="540"/>
      <c r="L58" s="257" t="s">
        <v>362</v>
      </c>
      <c r="AA58" s="555"/>
      <c r="AB58" s="254" t="s">
        <v>509</v>
      </c>
      <c r="AC58" s="540"/>
      <c r="AD58" s="543"/>
      <c r="AE58" s="424">
        <f t="shared" si="97"/>
        <v>0</v>
      </c>
      <c r="AF58" s="433"/>
      <c r="AG58" s="425" t="s">
        <v>29</v>
      </c>
      <c r="AH58" s="431"/>
      <c r="AI58" s="424">
        <f t="shared" si="98"/>
        <v>0</v>
      </c>
      <c r="AJ58" s="546"/>
      <c r="AK58" s="540"/>
      <c r="AL58" s="257" t="s">
        <v>371</v>
      </c>
    </row>
    <row r="59" spans="1:38" ht="9" customHeight="1" x14ac:dyDescent="0.15">
      <c r="A59" s="556"/>
      <c r="B59" s="255"/>
      <c r="C59" s="541"/>
      <c r="D59" s="544"/>
      <c r="E59" s="436">
        <f t="shared" si="93"/>
        <v>0</v>
      </c>
      <c r="F59" s="434"/>
      <c r="G59" s="435" t="s">
        <v>29</v>
      </c>
      <c r="H59" s="200"/>
      <c r="I59" s="436">
        <f t="shared" si="94"/>
        <v>0</v>
      </c>
      <c r="J59" s="547"/>
      <c r="K59" s="541"/>
      <c r="L59" s="258"/>
      <c r="AA59" s="556"/>
      <c r="AB59" s="255"/>
      <c r="AC59" s="541"/>
      <c r="AD59" s="544"/>
      <c r="AE59" s="436">
        <f t="shared" si="97"/>
        <v>0</v>
      </c>
      <c r="AF59" s="434"/>
      <c r="AG59" s="435" t="s">
        <v>29</v>
      </c>
      <c r="AH59" s="200"/>
      <c r="AI59" s="436">
        <f t="shared" si="98"/>
        <v>0</v>
      </c>
      <c r="AJ59" s="547"/>
      <c r="AK59" s="541"/>
      <c r="AL59" s="258"/>
    </row>
    <row r="60" spans="1:38" ht="12" customHeight="1" x14ac:dyDescent="0.15">
      <c r="A60" s="554">
        <v>6</v>
      </c>
      <c r="B60" s="241" t="str">
        <f>トーナメント表!R30</f>
        <v>田中中</v>
      </c>
      <c r="C60" s="242"/>
      <c r="D60" s="560">
        <f>SUM(C62:C70)</f>
        <v>2</v>
      </c>
      <c r="E60" s="561"/>
      <c r="F60" s="561"/>
      <c r="G60" s="561" t="s">
        <v>76</v>
      </c>
      <c r="H60" s="561">
        <f>SUM(K62:K70)</f>
        <v>0</v>
      </c>
      <c r="I60" s="561"/>
      <c r="J60" s="564"/>
      <c r="K60" s="243"/>
      <c r="L60" s="244" t="str">
        <f>トーナメント表!R32</f>
        <v>旭二中</v>
      </c>
      <c r="AA60" s="554">
        <v>17</v>
      </c>
      <c r="AB60" s="241" t="str">
        <f>IF(D71=2,B71,L71)</f>
        <v>大網中</v>
      </c>
      <c r="AC60" s="242"/>
      <c r="AD60" s="560">
        <f>SUM(AC62:AC70)</f>
        <v>2</v>
      </c>
      <c r="AE60" s="561"/>
      <c r="AF60" s="561"/>
      <c r="AG60" s="561" t="s">
        <v>71</v>
      </c>
      <c r="AH60" s="561">
        <f>SUM(AK62:AK70)</f>
        <v>1</v>
      </c>
      <c r="AI60" s="561"/>
      <c r="AJ60" s="564"/>
      <c r="AK60" s="243"/>
      <c r="AL60" s="244" t="str">
        <f>IF(D82=2,B82,L82)</f>
        <v>常盤平中</v>
      </c>
    </row>
    <row r="61" spans="1:38" ht="9.75" customHeight="1" x14ac:dyDescent="0.15">
      <c r="A61" s="555"/>
      <c r="B61" s="245" t="str">
        <f>VLOOKUP(B60,Ｔ!$D$3:$E$100,2,FALSE)</f>
        <v>（柏）</v>
      </c>
      <c r="C61" s="246"/>
      <c r="D61" s="562"/>
      <c r="E61" s="563"/>
      <c r="F61" s="563"/>
      <c r="G61" s="563"/>
      <c r="H61" s="563"/>
      <c r="I61" s="563"/>
      <c r="J61" s="565"/>
      <c r="K61" s="247"/>
      <c r="L61" s="248" t="str">
        <f>VLOOKUP(L60,Ｔ!$D$3:$E$100,2,FALSE)</f>
        <v>（東総）</v>
      </c>
      <c r="AA61" s="555"/>
      <c r="AB61" s="245" t="str">
        <f>VLOOKUP(AB60,Ｔ!$D$3:$E$100,2,FALSE)</f>
        <v>（山武）</v>
      </c>
      <c r="AC61" s="246"/>
      <c r="AD61" s="562"/>
      <c r="AE61" s="563"/>
      <c r="AF61" s="563"/>
      <c r="AG61" s="563"/>
      <c r="AH61" s="563"/>
      <c r="AI61" s="563"/>
      <c r="AJ61" s="565"/>
      <c r="AK61" s="247"/>
      <c r="AL61" s="248" t="str">
        <f>VLOOKUP(AL60,Ｔ!$D$3:$E$100,2,FALSE)</f>
        <v>（松戸）</v>
      </c>
    </row>
    <row r="62" spans="1:38" ht="9" customHeight="1" x14ac:dyDescent="0.15">
      <c r="A62" s="555"/>
      <c r="B62" s="253" t="s">
        <v>368</v>
      </c>
      <c r="C62" s="539">
        <f>IF(D62=2,1,0)</f>
        <v>1</v>
      </c>
      <c r="D62" s="542">
        <f t="shared" ref="D62" si="104">SUM(E62:E64)</f>
        <v>2</v>
      </c>
      <c r="E62" s="189">
        <f>IF(F62&gt;H62,1,0)</f>
        <v>1</v>
      </c>
      <c r="F62" s="432">
        <v>21</v>
      </c>
      <c r="G62" s="191" t="s">
        <v>29</v>
      </c>
      <c r="H62" s="430">
        <v>9</v>
      </c>
      <c r="I62" s="189">
        <f>IF(H62&gt;F62,1,0)</f>
        <v>0</v>
      </c>
      <c r="J62" s="545">
        <f t="shared" ref="J62" si="105">SUM(I62:I64)</f>
        <v>0</v>
      </c>
      <c r="K62" s="539">
        <f>IF(J62=2,1,0)</f>
        <v>0</v>
      </c>
      <c r="L62" s="256" t="s">
        <v>373</v>
      </c>
      <c r="AA62" s="555"/>
      <c r="AB62" s="253" t="s">
        <v>384</v>
      </c>
      <c r="AC62" s="539">
        <f>IF(AD62=2,1,0)</f>
        <v>1</v>
      </c>
      <c r="AD62" s="542">
        <f t="shared" ref="AD62" si="106">SUM(AE62:AE64)</f>
        <v>2</v>
      </c>
      <c r="AE62" s="189">
        <f>IF(AF62&gt;AH62,1,0)</f>
        <v>1</v>
      </c>
      <c r="AF62" s="432">
        <v>21</v>
      </c>
      <c r="AG62" s="191" t="s">
        <v>29</v>
      </c>
      <c r="AH62" s="430">
        <v>11</v>
      </c>
      <c r="AI62" s="189">
        <f>IF(AH62&gt;AF62,1,0)</f>
        <v>0</v>
      </c>
      <c r="AJ62" s="545">
        <f t="shared" ref="AJ62" si="107">SUM(AI62:AI64)</f>
        <v>0</v>
      </c>
      <c r="AK62" s="539">
        <f>IF(AJ62=2,1,0)</f>
        <v>0</v>
      </c>
      <c r="AL62" s="256" t="s">
        <v>510</v>
      </c>
    </row>
    <row r="63" spans="1:38" ht="9" customHeight="1" x14ac:dyDescent="0.15">
      <c r="A63" s="555"/>
      <c r="B63" s="254" t="s">
        <v>369</v>
      </c>
      <c r="C63" s="540"/>
      <c r="D63" s="543"/>
      <c r="E63" s="424">
        <f>IF(F63&gt;H63,1,0)</f>
        <v>1</v>
      </c>
      <c r="F63" s="433">
        <v>21</v>
      </c>
      <c r="G63" s="425" t="s">
        <v>29</v>
      </c>
      <c r="H63" s="431">
        <v>4</v>
      </c>
      <c r="I63" s="424">
        <f>IF(H63&gt;F63,1,0)</f>
        <v>0</v>
      </c>
      <c r="J63" s="546"/>
      <c r="K63" s="540"/>
      <c r="L63" s="257" t="s">
        <v>374</v>
      </c>
      <c r="AA63" s="555"/>
      <c r="AB63" s="254" t="s">
        <v>387</v>
      </c>
      <c r="AC63" s="540"/>
      <c r="AD63" s="543"/>
      <c r="AE63" s="424">
        <f>IF(AF63&gt;AH63,1,0)</f>
        <v>1</v>
      </c>
      <c r="AF63" s="433">
        <v>21</v>
      </c>
      <c r="AG63" s="425" t="s">
        <v>29</v>
      </c>
      <c r="AH63" s="431">
        <v>13</v>
      </c>
      <c r="AI63" s="424">
        <f>IF(AH63&gt;AF63,1,0)</f>
        <v>0</v>
      </c>
      <c r="AJ63" s="546"/>
      <c r="AK63" s="540"/>
      <c r="AL63" s="257" t="s">
        <v>511</v>
      </c>
    </row>
    <row r="64" spans="1:38" ht="9" customHeight="1" x14ac:dyDescent="0.15">
      <c r="A64" s="555"/>
      <c r="B64" s="255"/>
      <c r="C64" s="541"/>
      <c r="D64" s="544"/>
      <c r="E64" s="436">
        <f>IF(F64&gt;H64,1,0)</f>
        <v>0</v>
      </c>
      <c r="F64" s="434"/>
      <c r="G64" s="435" t="s">
        <v>29</v>
      </c>
      <c r="H64" s="200"/>
      <c r="I64" s="436">
        <f>IF(H64&gt;F64,1,0)</f>
        <v>0</v>
      </c>
      <c r="J64" s="547"/>
      <c r="K64" s="541"/>
      <c r="L64" s="258"/>
      <c r="AA64" s="555"/>
      <c r="AB64" s="255"/>
      <c r="AC64" s="541"/>
      <c r="AD64" s="544"/>
      <c r="AE64" s="436">
        <f>IF(AF64&gt;AH64,1,0)</f>
        <v>0</v>
      </c>
      <c r="AF64" s="434"/>
      <c r="AG64" s="435" t="s">
        <v>29</v>
      </c>
      <c r="AH64" s="200"/>
      <c r="AI64" s="436">
        <f>IF(AH64&gt;AF64,1,0)</f>
        <v>0</v>
      </c>
      <c r="AJ64" s="547"/>
      <c r="AK64" s="541"/>
      <c r="AL64" s="258"/>
    </row>
    <row r="65" spans="1:40" ht="9" customHeight="1" x14ac:dyDescent="0.15">
      <c r="A65" s="555"/>
      <c r="B65" s="253"/>
      <c r="C65" s="539">
        <f>IF(D65=2,1,0)</f>
        <v>1</v>
      </c>
      <c r="D65" s="542">
        <f t="shared" ref="D65" si="108">SUM(E65:E67)</f>
        <v>2</v>
      </c>
      <c r="E65" s="189">
        <f t="shared" ref="E65:E70" si="109">IF(F65&gt;H65,1,0)</f>
        <v>1</v>
      </c>
      <c r="F65" s="432">
        <v>21</v>
      </c>
      <c r="G65" s="191" t="s">
        <v>29</v>
      </c>
      <c r="H65" s="430">
        <v>5</v>
      </c>
      <c r="I65" s="189">
        <f t="shared" ref="I65:I70" si="110">IF(H65&gt;F65,1,0)</f>
        <v>0</v>
      </c>
      <c r="J65" s="545">
        <f t="shared" ref="J65" si="111">SUM(I65:I67)</f>
        <v>0</v>
      </c>
      <c r="K65" s="539">
        <f>IF(J65=2,1,0)</f>
        <v>0</v>
      </c>
      <c r="L65" s="256"/>
      <c r="AA65" s="555"/>
      <c r="AB65" s="253"/>
      <c r="AC65" s="539">
        <f>IF(AD65=2,1,0)</f>
        <v>0</v>
      </c>
      <c r="AD65" s="542">
        <f t="shared" ref="AD65" si="112">SUM(AE65:AE67)</f>
        <v>0</v>
      </c>
      <c r="AE65" s="189">
        <f t="shared" ref="AE65:AE70" si="113">IF(AF65&gt;AH65,1,0)</f>
        <v>0</v>
      </c>
      <c r="AF65" s="432">
        <v>7</v>
      </c>
      <c r="AG65" s="191" t="s">
        <v>29</v>
      </c>
      <c r="AH65" s="430">
        <v>21</v>
      </c>
      <c r="AI65" s="189">
        <f t="shared" ref="AI65:AI70" si="114">IF(AH65&gt;AF65,1,0)</f>
        <v>1</v>
      </c>
      <c r="AJ65" s="545">
        <f t="shared" ref="AJ65" si="115">SUM(AI65:AI67)</f>
        <v>2</v>
      </c>
      <c r="AK65" s="539">
        <f>IF(AJ65=2,1,0)</f>
        <v>1</v>
      </c>
      <c r="AL65" s="256"/>
    </row>
    <row r="66" spans="1:40" ht="9" customHeight="1" x14ac:dyDescent="0.15">
      <c r="A66" s="555"/>
      <c r="B66" s="254" t="s">
        <v>370</v>
      </c>
      <c r="C66" s="540"/>
      <c r="D66" s="543"/>
      <c r="E66" s="424">
        <f t="shared" si="109"/>
        <v>1</v>
      </c>
      <c r="F66" s="433">
        <v>21</v>
      </c>
      <c r="G66" s="425" t="s">
        <v>29</v>
      </c>
      <c r="H66" s="431">
        <v>7</v>
      </c>
      <c r="I66" s="424">
        <f t="shared" si="110"/>
        <v>0</v>
      </c>
      <c r="J66" s="546"/>
      <c r="K66" s="540"/>
      <c r="L66" s="257" t="s">
        <v>375</v>
      </c>
      <c r="AA66" s="555"/>
      <c r="AB66" s="254" t="s">
        <v>386</v>
      </c>
      <c r="AC66" s="540"/>
      <c r="AD66" s="543"/>
      <c r="AE66" s="424">
        <f t="shared" si="113"/>
        <v>0</v>
      </c>
      <c r="AF66" s="433">
        <v>0</v>
      </c>
      <c r="AG66" s="425" t="s">
        <v>29</v>
      </c>
      <c r="AH66" s="431">
        <v>21</v>
      </c>
      <c r="AI66" s="424">
        <f t="shared" si="114"/>
        <v>1</v>
      </c>
      <c r="AJ66" s="546"/>
      <c r="AK66" s="540"/>
      <c r="AL66" s="257" t="s">
        <v>395</v>
      </c>
    </row>
    <row r="67" spans="1:40" ht="9" customHeight="1" x14ac:dyDescent="0.15">
      <c r="A67" s="555"/>
      <c r="B67" s="255"/>
      <c r="C67" s="541"/>
      <c r="D67" s="544"/>
      <c r="E67" s="436">
        <f t="shared" si="109"/>
        <v>0</v>
      </c>
      <c r="F67" s="434"/>
      <c r="G67" s="435" t="s">
        <v>29</v>
      </c>
      <c r="H67" s="200"/>
      <c r="I67" s="436">
        <f t="shared" si="110"/>
        <v>0</v>
      </c>
      <c r="J67" s="547"/>
      <c r="K67" s="541"/>
      <c r="L67" s="258"/>
      <c r="AA67" s="555"/>
      <c r="AB67" s="255"/>
      <c r="AC67" s="541"/>
      <c r="AD67" s="544"/>
      <c r="AE67" s="436">
        <f t="shared" si="113"/>
        <v>0</v>
      </c>
      <c r="AF67" s="434"/>
      <c r="AG67" s="435" t="s">
        <v>29</v>
      </c>
      <c r="AH67" s="200"/>
      <c r="AI67" s="436">
        <f t="shared" si="114"/>
        <v>0</v>
      </c>
      <c r="AJ67" s="547"/>
      <c r="AK67" s="541"/>
      <c r="AL67" s="258"/>
    </row>
    <row r="68" spans="1:40" ht="9" customHeight="1" x14ac:dyDescent="0.15">
      <c r="A68" s="555"/>
      <c r="B68" s="253" t="s">
        <v>371</v>
      </c>
      <c r="C68" s="539">
        <f>IF(D68=2,1,0)</f>
        <v>0</v>
      </c>
      <c r="D68" s="542">
        <f t="shared" ref="D68" si="116">SUM(E68:E70)</f>
        <v>0</v>
      </c>
      <c r="E68" s="189">
        <f t="shared" si="109"/>
        <v>0</v>
      </c>
      <c r="F68" s="432"/>
      <c r="G68" s="191" t="s">
        <v>29</v>
      </c>
      <c r="H68" s="430"/>
      <c r="I68" s="189">
        <f t="shared" si="110"/>
        <v>0</v>
      </c>
      <c r="J68" s="545">
        <f t="shared" ref="J68" si="117">SUM(I68:I70)</f>
        <v>0</v>
      </c>
      <c r="K68" s="539">
        <f>IF(J68=2,1,0)</f>
        <v>0</v>
      </c>
      <c r="L68" s="256" t="s">
        <v>376</v>
      </c>
      <c r="AA68" s="555"/>
      <c r="AB68" s="253" t="s">
        <v>383</v>
      </c>
      <c r="AC68" s="539">
        <f>IF(AD68=2,1,0)</f>
        <v>1</v>
      </c>
      <c r="AD68" s="542">
        <f t="shared" ref="AD68" si="118">SUM(AE68:AE70)</f>
        <v>2</v>
      </c>
      <c r="AE68" s="189">
        <f t="shared" si="113"/>
        <v>1</v>
      </c>
      <c r="AF68" s="432">
        <v>21</v>
      </c>
      <c r="AG68" s="191" t="s">
        <v>29</v>
      </c>
      <c r="AH68" s="430">
        <v>10</v>
      </c>
      <c r="AI68" s="189">
        <f t="shared" si="114"/>
        <v>0</v>
      </c>
      <c r="AJ68" s="545">
        <f t="shared" ref="AJ68" si="119">SUM(AI68:AI70)</f>
        <v>0</v>
      </c>
      <c r="AK68" s="539">
        <f>IF(AJ68=2,1,0)</f>
        <v>0</v>
      </c>
      <c r="AL68" s="256" t="s">
        <v>397</v>
      </c>
    </row>
    <row r="69" spans="1:40" ht="9" customHeight="1" x14ac:dyDescent="0.15">
      <c r="A69" s="555"/>
      <c r="B69" s="254" t="s">
        <v>372</v>
      </c>
      <c r="C69" s="540"/>
      <c r="D69" s="543"/>
      <c r="E69" s="424">
        <f t="shared" si="109"/>
        <v>0</v>
      </c>
      <c r="F69" s="433"/>
      <c r="G69" s="425" t="s">
        <v>29</v>
      </c>
      <c r="H69" s="431"/>
      <c r="I69" s="424">
        <f t="shared" si="110"/>
        <v>0</v>
      </c>
      <c r="J69" s="546"/>
      <c r="K69" s="540"/>
      <c r="L69" s="257" t="s">
        <v>377</v>
      </c>
      <c r="AA69" s="555"/>
      <c r="AB69" s="254" t="s">
        <v>385</v>
      </c>
      <c r="AC69" s="540"/>
      <c r="AD69" s="543"/>
      <c r="AE69" s="424">
        <f t="shared" si="113"/>
        <v>1</v>
      </c>
      <c r="AF69" s="433">
        <v>22</v>
      </c>
      <c r="AG69" s="425" t="s">
        <v>29</v>
      </c>
      <c r="AH69" s="431">
        <v>20</v>
      </c>
      <c r="AI69" s="424">
        <f t="shared" si="114"/>
        <v>0</v>
      </c>
      <c r="AJ69" s="546"/>
      <c r="AK69" s="540"/>
      <c r="AL69" s="257" t="s">
        <v>396</v>
      </c>
    </row>
    <row r="70" spans="1:40" ht="9" customHeight="1" x14ac:dyDescent="0.15">
      <c r="A70" s="556"/>
      <c r="B70" s="255"/>
      <c r="C70" s="541"/>
      <c r="D70" s="544"/>
      <c r="E70" s="436">
        <f t="shared" si="109"/>
        <v>0</v>
      </c>
      <c r="F70" s="434"/>
      <c r="G70" s="435" t="s">
        <v>29</v>
      </c>
      <c r="H70" s="200"/>
      <c r="I70" s="436">
        <f t="shared" si="110"/>
        <v>0</v>
      </c>
      <c r="J70" s="547"/>
      <c r="K70" s="541"/>
      <c r="L70" s="258"/>
      <c r="AA70" s="556"/>
      <c r="AB70" s="255"/>
      <c r="AC70" s="541"/>
      <c r="AD70" s="544"/>
      <c r="AE70" s="436">
        <f t="shared" si="113"/>
        <v>0</v>
      </c>
      <c r="AF70" s="434"/>
      <c r="AG70" s="435" t="s">
        <v>29</v>
      </c>
      <c r="AH70" s="200"/>
      <c r="AI70" s="436">
        <f t="shared" si="114"/>
        <v>0</v>
      </c>
      <c r="AJ70" s="547"/>
      <c r="AK70" s="541"/>
      <c r="AL70" s="258"/>
    </row>
    <row r="71" spans="1:40" ht="12" customHeight="1" x14ac:dyDescent="0.15">
      <c r="A71" s="554">
        <v>7</v>
      </c>
      <c r="B71" s="241" t="str">
        <f>トーナメント表!R34</f>
        <v>大網中</v>
      </c>
      <c r="C71" s="242"/>
      <c r="D71" s="560">
        <f>SUM(C73:C81)</f>
        <v>2</v>
      </c>
      <c r="E71" s="561"/>
      <c r="F71" s="561"/>
      <c r="G71" s="561" t="s">
        <v>76</v>
      </c>
      <c r="H71" s="561">
        <f>SUM(K73:K81)</f>
        <v>0</v>
      </c>
      <c r="I71" s="561"/>
      <c r="J71" s="564"/>
      <c r="K71" s="243"/>
      <c r="L71" s="244" t="str">
        <f>トーナメント表!R36</f>
        <v>貝塚中</v>
      </c>
      <c r="AA71" s="554">
        <v>18</v>
      </c>
      <c r="AB71" s="241" t="str">
        <f>IF(Q5=2,O5,Y5)</f>
        <v>轟町中</v>
      </c>
      <c r="AC71" s="242"/>
      <c r="AD71" s="560">
        <f>SUM(AC73:AC81)</f>
        <v>2</v>
      </c>
      <c r="AE71" s="561"/>
      <c r="AF71" s="561"/>
      <c r="AG71" s="561" t="s">
        <v>71</v>
      </c>
      <c r="AH71" s="561">
        <f>SUM(AK73:AK81)</f>
        <v>0</v>
      </c>
      <c r="AI71" s="561"/>
      <c r="AJ71" s="564"/>
      <c r="AK71" s="243"/>
      <c r="AL71" s="244" t="str">
        <f>IF(Q16=2,O16,Y16)</f>
        <v>流山南部中</v>
      </c>
    </row>
    <row r="72" spans="1:40" ht="9.75" customHeight="1" x14ac:dyDescent="0.15">
      <c r="A72" s="555"/>
      <c r="B72" s="245" t="str">
        <f>VLOOKUP(B71,Ｔ!$D$3:$E$100,2,FALSE)</f>
        <v>（山武）</v>
      </c>
      <c r="C72" s="246"/>
      <c r="D72" s="562"/>
      <c r="E72" s="563"/>
      <c r="F72" s="563"/>
      <c r="G72" s="563"/>
      <c r="H72" s="563"/>
      <c r="I72" s="563"/>
      <c r="J72" s="565"/>
      <c r="K72" s="247"/>
      <c r="L72" s="248" t="str">
        <f>VLOOKUP(L71,Ｔ!$D$3:$E$100,2,FALSE)</f>
        <v>（千葉）</v>
      </c>
      <c r="AA72" s="555"/>
      <c r="AB72" s="245" t="str">
        <f>VLOOKUP(AB71,Ｔ!$D$3:$E$100,2,FALSE)</f>
        <v>（千葉）</v>
      </c>
      <c r="AC72" s="246"/>
      <c r="AD72" s="562"/>
      <c r="AE72" s="563"/>
      <c r="AF72" s="563"/>
      <c r="AG72" s="563"/>
      <c r="AH72" s="563"/>
      <c r="AI72" s="563"/>
      <c r="AJ72" s="565"/>
      <c r="AK72" s="247"/>
      <c r="AL72" s="248" t="str">
        <f>VLOOKUP(AL71,Ｔ!$D$3:$E$100,2,FALSE)</f>
        <v>（葛北）</v>
      </c>
    </row>
    <row r="73" spans="1:40" ht="9" customHeight="1" x14ac:dyDescent="0.15">
      <c r="A73" s="555"/>
      <c r="B73" s="253" t="s">
        <v>383</v>
      </c>
      <c r="C73" s="539">
        <f>IF(D73=2,1,0)</f>
        <v>1</v>
      </c>
      <c r="D73" s="542">
        <f t="shared" ref="D73" si="120">SUM(E73:E75)</f>
        <v>2</v>
      </c>
      <c r="E73" s="189">
        <f>IF(F73&gt;H73,1,0)</f>
        <v>1</v>
      </c>
      <c r="F73" s="432">
        <v>21</v>
      </c>
      <c r="G73" s="191" t="s">
        <v>29</v>
      </c>
      <c r="H73" s="430">
        <v>7</v>
      </c>
      <c r="I73" s="189">
        <f>IF(H73&gt;F73,1,0)</f>
        <v>0</v>
      </c>
      <c r="J73" s="545">
        <f t="shared" ref="J73" si="121">SUM(I73:I75)</f>
        <v>0</v>
      </c>
      <c r="K73" s="539">
        <f>IF(J73=2,1,0)</f>
        <v>0</v>
      </c>
      <c r="L73" s="256" t="s">
        <v>378</v>
      </c>
      <c r="AA73" s="555"/>
      <c r="AB73" s="253" t="s">
        <v>473</v>
      </c>
      <c r="AC73" s="539">
        <f>IF(AD73=2,1,0)</f>
        <v>1</v>
      </c>
      <c r="AD73" s="542">
        <f t="shared" ref="AD73" si="122">SUM(AE73:AE75)</f>
        <v>2</v>
      </c>
      <c r="AE73" s="189">
        <f>IF(AF73&gt;AH73,1,0)</f>
        <v>1</v>
      </c>
      <c r="AF73" s="432">
        <v>21</v>
      </c>
      <c r="AG73" s="191" t="s">
        <v>29</v>
      </c>
      <c r="AH73" s="430">
        <v>9</v>
      </c>
      <c r="AI73" s="189">
        <f>IF(AH73&gt;AF73,1,0)</f>
        <v>0</v>
      </c>
      <c r="AJ73" s="545">
        <f t="shared" ref="AJ73" si="123">SUM(AI73:AI75)</f>
        <v>0</v>
      </c>
      <c r="AK73" s="539">
        <f>IF(AJ73=2,1,0)</f>
        <v>0</v>
      </c>
      <c r="AL73" s="256" t="s">
        <v>404</v>
      </c>
      <c r="AN73" s="208"/>
    </row>
    <row r="74" spans="1:40" ht="9" customHeight="1" x14ac:dyDescent="0.15">
      <c r="A74" s="555"/>
      <c r="B74" s="254" t="s">
        <v>384</v>
      </c>
      <c r="C74" s="540"/>
      <c r="D74" s="543"/>
      <c r="E74" s="424">
        <f>IF(F74&gt;H74,1,0)</f>
        <v>1</v>
      </c>
      <c r="F74" s="433">
        <v>21</v>
      </c>
      <c r="G74" s="425" t="s">
        <v>29</v>
      </c>
      <c r="H74" s="431">
        <v>15</v>
      </c>
      <c r="I74" s="424">
        <f>IF(H74&gt;F74,1,0)</f>
        <v>0</v>
      </c>
      <c r="J74" s="546"/>
      <c r="K74" s="540"/>
      <c r="L74" s="257" t="s">
        <v>379</v>
      </c>
      <c r="AA74" s="555"/>
      <c r="AB74" s="254" t="s">
        <v>474</v>
      </c>
      <c r="AC74" s="540"/>
      <c r="AD74" s="543"/>
      <c r="AE74" s="424">
        <f>IF(AF74&gt;AH74,1,0)</f>
        <v>1</v>
      </c>
      <c r="AF74" s="433">
        <v>21</v>
      </c>
      <c r="AG74" s="425" t="s">
        <v>29</v>
      </c>
      <c r="AH74" s="431">
        <v>14</v>
      </c>
      <c r="AI74" s="424">
        <f>IF(AH74&gt;AF74,1,0)</f>
        <v>0</v>
      </c>
      <c r="AJ74" s="546"/>
      <c r="AK74" s="540"/>
      <c r="AL74" s="257" t="s">
        <v>403</v>
      </c>
    </row>
    <row r="75" spans="1:40" ht="9" customHeight="1" x14ac:dyDescent="0.15">
      <c r="A75" s="555"/>
      <c r="B75" s="255"/>
      <c r="C75" s="541"/>
      <c r="D75" s="544"/>
      <c r="E75" s="436">
        <f>IF(F75&gt;H75,1,0)</f>
        <v>0</v>
      </c>
      <c r="F75" s="434"/>
      <c r="G75" s="435" t="s">
        <v>29</v>
      </c>
      <c r="H75" s="200"/>
      <c r="I75" s="436">
        <f>IF(H75&gt;F75,1,0)</f>
        <v>0</v>
      </c>
      <c r="J75" s="547"/>
      <c r="K75" s="541"/>
      <c r="L75" s="258"/>
      <c r="AA75" s="555"/>
      <c r="AB75" s="255"/>
      <c r="AC75" s="541"/>
      <c r="AD75" s="544"/>
      <c r="AE75" s="436">
        <f>IF(AF75&gt;AH75,1,0)</f>
        <v>0</v>
      </c>
      <c r="AF75" s="434"/>
      <c r="AG75" s="435" t="s">
        <v>29</v>
      </c>
      <c r="AH75" s="200"/>
      <c r="AI75" s="436">
        <f>IF(AH75&gt;AF75,1,0)</f>
        <v>0</v>
      </c>
      <c r="AJ75" s="547"/>
      <c r="AK75" s="541"/>
      <c r="AL75" s="258"/>
    </row>
    <row r="76" spans="1:40" ht="9" customHeight="1" x14ac:dyDescent="0.15">
      <c r="A76" s="555"/>
      <c r="B76" s="253"/>
      <c r="C76" s="539">
        <f>IF(D76=2,1,0)</f>
        <v>1</v>
      </c>
      <c r="D76" s="542">
        <f t="shared" ref="D76" si="124">SUM(E76:E78)</f>
        <v>2</v>
      </c>
      <c r="E76" s="189">
        <f t="shared" ref="E76:E81" si="125">IF(F76&gt;H76,1,0)</f>
        <v>1</v>
      </c>
      <c r="F76" s="432">
        <v>21</v>
      </c>
      <c r="G76" s="191" t="s">
        <v>29</v>
      </c>
      <c r="H76" s="430">
        <v>9</v>
      </c>
      <c r="I76" s="189">
        <f t="shared" ref="I76:I81" si="126">IF(H76&gt;F76,1,0)</f>
        <v>0</v>
      </c>
      <c r="J76" s="545">
        <f t="shared" ref="J76" si="127">SUM(I76:I78)</f>
        <v>0</v>
      </c>
      <c r="K76" s="539">
        <f>IF(J76=2,1,0)</f>
        <v>0</v>
      </c>
      <c r="L76" s="256"/>
      <c r="AA76" s="555"/>
      <c r="AB76" s="253"/>
      <c r="AC76" s="539">
        <f>IF(AD76=2,1,0)</f>
        <v>1</v>
      </c>
      <c r="AD76" s="542">
        <f t="shared" ref="AD76" si="128">SUM(AE76:AE78)</f>
        <v>2</v>
      </c>
      <c r="AE76" s="189">
        <f t="shared" ref="AE76:AE81" si="129">IF(AF76&gt;AH76,1,0)</f>
        <v>1</v>
      </c>
      <c r="AF76" s="432">
        <v>21</v>
      </c>
      <c r="AG76" s="191" t="s">
        <v>29</v>
      </c>
      <c r="AH76" s="430">
        <v>8</v>
      </c>
      <c r="AI76" s="189">
        <f t="shared" ref="AI76:AI81" si="130">IF(AH76&gt;AF76,1,0)</f>
        <v>0</v>
      </c>
      <c r="AJ76" s="545">
        <f t="shared" ref="AJ76" si="131">SUM(AI76:AI78)</f>
        <v>0</v>
      </c>
      <c r="AK76" s="539">
        <f>IF(AJ76=2,1,0)</f>
        <v>0</v>
      </c>
      <c r="AL76" s="256"/>
    </row>
    <row r="77" spans="1:40" ht="9" customHeight="1" x14ac:dyDescent="0.15">
      <c r="A77" s="555"/>
      <c r="B77" s="254" t="s">
        <v>385</v>
      </c>
      <c r="C77" s="540"/>
      <c r="D77" s="543"/>
      <c r="E77" s="424">
        <f t="shared" si="125"/>
        <v>1</v>
      </c>
      <c r="F77" s="433">
        <v>21</v>
      </c>
      <c r="G77" s="425" t="s">
        <v>29</v>
      </c>
      <c r="H77" s="431">
        <v>7</v>
      </c>
      <c r="I77" s="424">
        <f t="shared" si="126"/>
        <v>0</v>
      </c>
      <c r="J77" s="546"/>
      <c r="K77" s="540"/>
      <c r="L77" s="257" t="s">
        <v>380</v>
      </c>
      <c r="AA77" s="555"/>
      <c r="AB77" s="254" t="s">
        <v>472</v>
      </c>
      <c r="AC77" s="540"/>
      <c r="AD77" s="543"/>
      <c r="AE77" s="424">
        <f t="shared" si="129"/>
        <v>1</v>
      </c>
      <c r="AF77" s="433">
        <v>21</v>
      </c>
      <c r="AG77" s="425" t="s">
        <v>29</v>
      </c>
      <c r="AH77" s="431">
        <v>7</v>
      </c>
      <c r="AI77" s="424">
        <f t="shared" si="130"/>
        <v>0</v>
      </c>
      <c r="AJ77" s="546"/>
      <c r="AK77" s="540"/>
      <c r="AL77" s="257" t="s">
        <v>405</v>
      </c>
    </row>
    <row r="78" spans="1:40" ht="9" customHeight="1" x14ac:dyDescent="0.15">
      <c r="A78" s="555"/>
      <c r="B78" s="255"/>
      <c r="C78" s="541"/>
      <c r="D78" s="544"/>
      <c r="E78" s="436">
        <f t="shared" si="125"/>
        <v>0</v>
      </c>
      <c r="F78" s="434"/>
      <c r="G78" s="435" t="s">
        <v>29</v>
      </c>
      <c r="H78" s="200"/>
      <c r="I78" s="436">
        <f t="shared" si="126"/>
        <v>0</v>
      </c>
      <c r="J78" s="547"/>
      <c r="K78" s="541"/>
      <c r="L78" s="258"/>
      <c r="AA78" s="555"/>
      <c r="AB78" s="255"/>
      <c r="AC78" s="541"/>
      <c r="AD78" s="544"/>
      <c r="AE78" s="436">
        <f t="shared" si="129"/>
        <v>0</v>
      </c>
      <c r="AF78" s="434"/>
      <c r="AG78" s="435" t="s">
        <v>29</v>
      </c>
      <c r="AH78" s="200"/>
      <c r="AI78" s="436">
        <f t="shared" si="130"/>
        <v>0</v>
      </c>
      <c r="AJ78" s="547"/>
      <c r="AK78" s="541"/>
      <c r="AL78" s="258"/>
    </row>
    <row r="79" spans="1:40" ht="9" customHeight="1" x14ac:dyDescent="0.15">
      <c r="A79" s="555"/>
      <c r="B79" s="253" t="s">
        <v>386</v>
      </c>
      <c r="C79" s="539">
        <f>IF(D79=2,1,0)</f>
        <v>0</v>
      </c>
      <c r="D79" s="542">
        <f t="shared" ref="D79" si="132">SUM(E79:E81)</f>
        <v>0</v>
      </c>
      <c r="E79" s="189">
        <f t="shared" si="125"/>
        <v>0</v>
      </c>
      <c r="F79" s="432"/>
      <c r="G79" s="191" t="s">
        <v>29</v>
      </c>
      <c r="H79" s="430"/>
      <c r="I79" s="189">
        <f t="shared" si="126"/>
        <v>0</v>
      </c>
      <c r="J79" s="545">
        <f t="shared" ref="J79" si="133">SUM(I79:I81)</f>
        <v>0</v>
      </c>
      <c r="K79" s="539">
        <f>IF(J79=2,1,0)</f>
        <v>0</v>
      </c>
      <c r="L79" s="256" t="s">
        <v>381</v>
      </c>
      <c r="AA79" s="555"/>
      <c r="AB79" s="253" t="s">
        <v>475</v>
      </c>
      <c r="AC79" s="539">
        <f>IF(AD79=2,1,0)</f>
        <v>0</v>
      </c>
      <c r="AD79" s="542">
        <f t="shared" ref="AD79" si="134">SUM(AE79:AE81)</f>
        <v>0</v>
      </c>
      <c r="AE79" s="189">
        <f t="shared" si="129"/>
        <v>0</v>
      </c>
      <c r="AF79" s="432"/>
      <c r="AG79" s="191" t="s">
        <v>29</v>
      </c>
      <c r="AH79" s="430"/>
      <c r="AI79" s="189">
        <f t="shared" si="130"/>
        <v>0</v>
      </c>
      <c r="AJ79" s="545">
        <f t="shared" ref="AJ79" si="135">SUM(AI79:AI81)</f>
        <v>0</v>
      </c>
      <c r="AK79" s="539">
        <f>IF(AJ79=2,1,0)</f>
        <v>0</v>
      </c>
      <c r="AL79" s="256" t="s">
        <v>407</v>
      </c>
    </row>
    <row r="80" spans="1:40" ht="9" customHeight="1" x14ac:dyDescent="0.15">
      <c r="A80" s="555"/>
      <c r="B80" s="254" t="s">
        <v>387</v>
      </c>
      <c r="C80" s="540"/>
      <c r="D80" s="543"/>
      <c r="E80" s="424">
        <f t="shared" si="125"/>
        <v>0</v>
      </c>
      <c r="F80" s="433"/>
      <c r="G80" s="425" t="s">
        <v>29</v>
      </c>
      <c r="H80" s="431"/>
      <c r="I80" s="424">
        <f t="shared" si="126"/>
        <v>0</v>
      </c>
      <c r="J80" s="546"/>
      <c r="K80" s="540"/>
      <c r="L80" s="257" t="s">
        <v>382</v>
      </c>
      <c r="AA80" s="555"/>
      <c r="AB80" s="254" t="s">
        <v>476</v>
      </c>
      <c r="AC80" s="540"/>
      <c r="AD80" s="543"/>
      <c r="AE80" s="424">
        <f t="shared" si="129"/>
        <v>0</v>
      </c>
      <c r="AF80" s="433"/>
      <c r="AG80" s="425" t="s">
        <v>29</v>
      </c>
      <c r="AH80" s="431"/>
      <c r="AI80" s="424">
        <f t="shared" si="130"/>
        <v>0</v>
      </c>
      <c r="AJ80" s="546"/>
      <c r="AK80" s="540"/>
      <c r="AL80" s="257" t="s">
        <v>406</v>
      </c>
    </row>
    <row r="81" spans="1:38" ht="9" customHeight="1" x14ac:dyDescent="0.15">
      <c r="A81" s="556"/>
      <c r="B81" s="255"/>
      <c r="C81" s="541"/>
      <c r="D81" s="544"/>
      <c r="E81" s="436">
        <f t="shared" si="125"/>
        <v>0</v>
      </c>
      <c r="F81" s="434"/>
      <c r="G81" s="435" t="s">
        <v>29</v>
      </c>
      <c r="H81" s="200"/>
      <c r="I81" s="436">
        <f t="shared" si="126"/>
        <v>0</v>
      </c>
      <c r="J81" s="547"/>
      <c r="K81" s="541"/>
      <c r="L81" s="258"/>
      <c r="AA81" s="556"/>
      <c r="AB81" s="255"/>
      <c r="AC81" s="541"/>
      <c r="AD81" s="544"/>
      <c r="AE81" s="436">
        <f t="shared" si="129"/>
        <v>0</v>
      </c>
      <c r="AF81" s="434"/>
      <c r="AG81" s="435" t="s">
        <v>29</v>
      </c>
      <c r="AH81" s="200"/>
      <c r="AI81" s="436">
        <f t="shared" si="130"/>
        <v>0</v>
      </c>
      <c r="AJ81" s="547"/>
      <c r="AK81" s="541"/>
      <c r="AL81" s="258"/>
    </row>
    <row r="82" spans="1:38" ht="12" customHeight="1" x14ac:dyDescent="0.15">
      <c r="A82" s="554">
        <v>8</v>
      </c>
      <c r="B82" s="241" t="str">
        <f>トーナメント表!R38</f>
        <v>常盤平中</v>
      </c>
      <c r="C82" s="242"/>
      <c r="D82" s="560">
        <f>SUM(C84:C92)</f>
        <v>2</v>
      </c>
      <c r="E82" s="561"/>
      <c r="F82" s="561"/>
      <c r="G82" s="561" t="s">
        <v>76</v>
      </c>
      <c r="H82" s="561">
        <f>SUM(K84:K92)</f>
        <v>1</v>
      </c>
      <c r="I82" s="561"/>
      <c r="J82" s="564"/>
      <c r="K82" s="243"/>
      <c r="L82" s="244" t="str">
        <f>トーナメント表!R40</f>
        <v>高谷中</v>
      </c>
      <c r="O82" s="209"/>
      <c r="P82" s="206"/>
      <c r="Q82" s="538"/>
      <c r="R82" s="538"/>
      <c r="S82" s="538"/>
      <c r="T82" s="538"/>
      <c r="U82" s="538"/>
      <c r="V82" s="538"/>
      <c r="W82" s="538"/>
      <c r="X82" s="51"/>
      <c r="Y82" s="209"/>
      <c r="AA82" s="554">
        <v>19</v>
      </c>
      <c r="AB82" s="241" t="str">
        <f>IF(Q27=2,O27,Y27)</f>
        <v>中原中</v>
      </c>
      <c r="AC82" s="242"/>
      <c r="AD82" s="560">
        <f>SUM(AC84:AC92)</f>
        <v>1</v>
      </c>
      <c r="AE82" s="561"/>
      <c r="AF82" s="561"/>
      <c r="AG82" s="561" t="s">
        <v>71</v>
      </c>
      <c r="AH82" s="561">
        <f>SUM(AK84:AK92)</f>
        <v>2</v>
      </c>
      <c r="AI82" s="561"/>
      <c r="AJ82" s="564"/>
      <c r="AK82" s="243"/>
      <c r="AL82" s="244" t="str">
        <f>トーナメント表!R54</f>
        <v>松戸四中</v>
      </c>
    </row>
    <row r="83" spans="1:38" ht="9.75" customHeight="1" x14ac:dyDescent="0.15">
      <c r="A83" s="555"/>
      <c r="B83" s="245" t="str">
        <f>VLOOKUP(B82,Ｔ!$D$3:$E$100,2,FALSE)</f>
        <v>（松戸）</v>
      </c>
      <c r="C83" s="246"/>
      <c r="D83" s="562"/>
      <c r="E83" s="563"/>
      <c r="F83" s="563"/>
      <c r="G83" s="563"/>
      <c r="H83" s="563"/>
      <c r="I83" s="563"/>
      <c r="J83" s="565"/>
      <c r="K83" s="247"/>
      <c r="L83" s="248" t="str">
        <f>VLOOKUP(L82,Ｔ!$D$3:$E$100,2,FALSE)</f>
        <v>（市川浦安）</v>
      </c>
      <c r="N83" s="212"/>
      <c r="O83" s="205"/>
      <c r="P83" s="122"/>
      <c r="Q83" s="538"/>
      <c r="R83" s="538"/>
      <c r="S83" s="538"/>
      <c r="T83" s="538"/>
      <c r="U83" s="538"/>
      <c r="V83" s="538"/>
      <c r="W83" s="538"/>
      <c r="X83" s="51"/>
      <c r="Y83" s="205"/>
      <c r="AA83" s="555"/>
      <c r="AB83" s="245" t="str">
        <f>VLOOKUP(AB82,Ｔ!$D$3:$E$100,2,FALSE)</f>
        <v>（柏）</v>
      </c>
      <c r="AC83" s="246"/>
      <c r="AD83" s="562"/>
      <c r="AE83" s="563"/>
      <c r="AF83" s="563"/>
      <c r="AG83" s="563"/>
      <c r="AH83" s="563"/>
      <c r="AI83" s="563"/>
      <c r="AJ83" s="565"/>
      <c r="AK83" s="247"/>
      <c r="AL83" s="248" t="str">
        <f>VLOOKUP(AL82,Ｔ!$D$3:$E$100,2,FALSE)</f>
        <v>（松戸）</v>
      </c>
    </row>
    <row r="84" spans="1:38" ht="9" customHeight="1" x14ac:dyDescent="0.15">
      <c r="A84" s="555"/>
      <c r="B84" s="253" t="s">
        <v>393</v>
      </c>
      <c r="C84" s="539">
        <f>IF(D84=2,1,0)</f>
        <v>0</v>
      </c>
      <c r="D84" s="542">
        <f t="shared" ref="D84" si="136">SUM(E84:E86)</f>
        <v>0</v>
      </c>
      <c r="E84" s="189">
        <f>IF(F84&gt;H84,1,0)</f>
        <v>0</v>
      </c>
      <c r="F84" s="432">
        <v>8</v>
      </c>
      <c r="G84" s="191" t="s">
        <v>29</v>
      </c>
      <c r="H84" s="430">
        <v>21</v>
      </c>
      <c r="I84" s="189">
        <f>IF(H84&gt;F84,1,0)</f>
        <v>1</v>
      </c>
      <c r="J84" s="545">
        <f t="shared" ref="J84" si="137">SUM(I84:I86)</f>
        <v>2</v>
      </c>
      <c r="K84" s="539">
        <f>IF(J84=2,1,0)</f>
        <v>1</v>
      </c>
      <c r="L84" s="256" t="s">
        <v>388</v>
      </c>
      <c r="N84" s="212"/>
      <c r="O84" s="208"/>
      <c r="P84" s="536">
        <f>IF(Q84=2,1,0)</f>
        <v>0</v>
      </c>
      <c r="Q84" s="535"/>
      <c r="R84" s="193"/>
      <c r="S84" s="195"/>
      <c r="T84" s="195"/>
      <c r="U84" s="195"/>
      <c r="V84" s="193"/>
      <c r="W84" s="535"/>
      <c r="X84" s="536">
        <f>IF(W84=2,1,0)</f>
        <v>0</v>
      </c>
      <c r="Y84" s="208"/>
      <c r="AA84" s="555"/>
      <c r="AB84" s="253" t="s">
        <v>411</v>
      </c>
      <c r="AC84" s="539">
        <f>IF(AD84=2,1,0)</f>
        <v>0</v>
      </c>
      <c r="AD84" s="542">
        <f t="shared" ref="AD84" si="138">SUM(AE84:AE86)</f>
        <v>0</v>
      </c>
      <c r="AE84" s="189">
        <f>IF(AF84&gt;AH84,1,0)</f>
        <v>0</v>
      </c>
      <c r="AF84" s="432">
        <v>4</v>
      </c>
      <c r="AG84" s="191" t="s">
        <v>29</v>
      </c>
      <c r="AH84" s="430">
        <v>21</v>
      </c>
      <c r="AI84" s="189">
        <f>IF(AH84&gt;AF84,1,0)</f>
        <v>1</v>
      </c>
      <c r="AJ84" s="545">
        <f t="shared" ref="AJ84" si="139">SUM(AI84:AI86)</f>
        <v>2</v>
      </c>
      <c r="AK84" s="539">
        <f>IF(AJ84=2,1,0)</f>
        <v>1</v>
      </c>
      <c r="AL84" s="256" t="s">
        <v>516</v>
      </c>
    </row>
    <row r="85" spans="1:38" ht="9" customHeight="1" x14ac:dyDescent="0.15">
      <c r="A85" s="555"/>
      <c r="B85" s="254" t="s">
        <v>394</v>
      </c>
      <c r="C85" s="540"/>
      <c r="D85" s="543"/>
      <c r="E85" s="424">
        <f>IF(F85&gt;H85,1,0)</f>
        <v>0</v>
      </c>
      <c r="F85" s="433">
        <v>4</v>
      </c>
      <c r="G85" s="425" t="s">
        <v>29</v>
      </c>
      <c r="H85" s="431">
        <v>21</v>
      </c>
      <c r="I85" s="424">
        <f>IF(H85&gt;F85,1,0)</f>
        <v>1</v>
      </c>
      <c r="J85" s="546"/>
      <c r="K85" s="540"/>
      <c r="L85" s="257" t="s">
        <v>389</v>
      </c>
      <c r="N85" s="212"/>
      <c r="O85" s="208"/>
      <c r="P85" s="536"/>
      <c r="Q85" s="535"/>
      <c r="R85" s="193"/>
      <c r="S85" s="195"/>
      <c r="T85" s="195"/>
      <c r="U85" s="195"/>
      <c r="V85" s="193"/>
      <c r="W85" s="535"/>
      <c r="X85" s="536"/>
      <c r="Y85" s="208"/>
      <c r="AA85" s="555"/>
      <c r="AB85" s="254" t="s">
        <v>410</v>
      </c>
      <c r="AC85" s="540"/>
      <c r="AD85" s="543"/>
      <c r="AE85" s="424">
        <f>IF(AF85&gt;AH85,1,0)</f>
        <v>0</v>
      </c>
      <c r="AF85" s="433">
        <v>5</v>
      </c>
      <c r="AG85" s="425" t="s">
        <v>29</v>
      </c>
      <c r="AH85" s="431">
        <v>21</v>
      </c>
      <c r="AI85" s="424">
        <f>IF(AH85&gt;AF85,1,0)</f>
        <v>1</v>
      </c>
      <c r="AJ85" s="546"/>
      <c r="AK85" s="540"/>
      <c r="AL85" s="257" t="s">
        <v>517</v>
      </c>
    </row>
    <row r="86" spans="1:38" ht="9" customHeight="1" x14ac:dyDescent="0.15">
      <c r="A86" s="555"/>
      <c r="B86" s="255"/>
      <c r="C86" s="541"/>
      <c r="D86" s="544"/>
      <c r="E86" s="436">
        <f>IF(F86&gt;H86,1,0)</f>
        <v>0</v>
      </c>
      <c r="F86" s="434"/>
      <c r="G86" s="435" t="s">
        <v>29</v>
      </c>
      <c r="H86" s="200"/>
      <c r="I86" s="436">
        <f>IF(H86&gt;F86,1,0)</f>
        <v>0</v>
      </c>
      <c r="J86" s="547"/>
      <c r="K86" s="541"/>
      <c r="L86" s="258"/>
      <c r="N86" s="212"/>
      <c r="O86" s="208"/>
      <c r="P86" s="536"/>
      <c r="Q86" s="535"/>
      <c r="R86" s="193"/>
      <c r="S86" s="195"/>
      <c r="T86" s="195"/>
      <c r="U86" s="195"/>
      <c r="V86" s="193"/>
      <c r="W86" s="535"/>
      <c r="X86" s="536"/>
      <c r="Y86" s="208"/>
      <c r="AA86" s="555"/>
      <c r="AB86" s="255"/>
      <c r="AC86" s="541"/>
      <c r="AD86" s="544"/>
      <c r="AE86" s="436">
        <f>IF(AF86&gt;AH86,1,0)</f>
        <v>0</v>
      </c>
      <c r="AF86" s="434"/>
      <c r="AG86" s="435" t="s">
        <v>29</v>
      </c>
      <c r="AH86" s="200"/>
      <c r="AI86" s="436">
        <f>IF(AH86&gt;AF86,1,0)</f>
        <v>0</v>
      </c>
      <c r="AJ86" s="547"/>
      <c r="AK86" s="541"/>
      <c r="AL86" s="258"/>
    </row>
    <row r="87" spans="1:38" ht="9" customHeight="1" x14ac:dyDescent="0.15">
      <c r="A87" s="555"/>
      <c r="B87" s="253"/>
      <c r="C87" s="539">
        <f>IF(D87=2,1,0)</f>
        <v>1</v>
      </c>
      <c r="D87" s="542">
        <f t="shared" ref="D87" si="140">SUM(E87:E89)</f>
        <v>2</v>
      </c>
      <c r="E87" s="189">
        <f t="shared" ref="E87:E92" si="141">IF(F87&gt;H87,1,0)</f>
        <v>1</v>
      </c>
      <c r="F87" s="432">
        <v>21</v>
      </c>
      <c r="G87" s="191" t="s">
        <v>29</v>
      </c>
      <c r="H87" s="430">
        <v>7</v>
      </c>
      <c r="I87" s="189">
        <f t="shared" ref="I87:I92" si="142">IF(H87&gt;F87,1,0)</f>
        <v>0</v>
      </c>
      <c r="J87" s="545">
        <f t="shared" ref="J87" si="143">SUM(I87:I89)</f>
        <v>0</v>
      </c>
      <c r="K87" s="539">
        <f>IF(J87=2,1,0)</f>
        <v>0</v>
      </c>
      <c r="L87" s="256"/>
      <c r="N87" s="212"/>
      <c r="O87" s="208"/>
      <c r="P87" s="536">
        <f>IF(Q87=2,1,0)</f>
        <v>0</v>
      </c>
      <c r="Q87" s="535"/>
      <c r="R87" s="193"/>
      <c r="S87" s="195"/>
      <c r="T87" s="195"/>
      <c r="U87" s="195"/>
      <c r="V87" s="193"/>
      <c r="W87" s="535"/>
      <c r="X87" s="536">
        <f>IF(W87=2,1,0)</f>
        <v>0</v>
      </c>
      <c r="Y87" s="208"/>
      <c r="AA87" s="555"/>
      <c r="AB87" s="253"/>
      <c r="AC87" s="539">
        <f>IF(AD87=2,1,0)</f>
        <v>1</v>
      </c>
      <c r="AD87" s="542">
        <f t="shared" ref="AD87" si="144">SUM(AE87:AE89)</f>
        <v>2</v>
      </c>
      <c r="AE87" s="189">
        <f t="shared" ref="AE87:AE92" si="145">IF(AF87&gt;AH87,1,0)</f>
        <v>1</v>
      </c>
      <c r="AF87" s="432">
        <v>21</v>
      </c>
      <c r="AG87" s="191" t="s">
        <v>29</v>
      </c>
      <c r="AH87" s="430">
        <v>13</v>
      </c>
      <c r="AI87" s="189">
        <f t="shared" ref="AI87:AI92" si="146">IF(AH87&gt;AF87,1,0)</f>
        <v>0</v>
      </c>
      <c r="AJ87" s="545">
        <f t="shared" ref="AJ87" si="147">SUM(AI87:AI89)</f>
        <v>0</v>
      </c>
      <c r="AK87" s="539">
        <f>IF(AJ87=2,1,0)</f>
        <v>0</v>
      </c>
      <c r="AL87" s="256"/>
    </row>
    <row r="88" spans="1:38" ht="9" customHeight="1" x14ac:dyDescent="0.15">
      <c r="A88" s="555"/>
      <c r="B88" s="254" t="s">
        <v>395</v>
      </c>
      <c r="C88" s="540"/>
      <c r="D88" s="543"/>
      <c r="E88" s="424">
        <f t="shared" si="141"/>
        <v>1</v>
      </c>
      <c r="F88" s="433">
        <v>21</v>
      </c>
      <c r="G88" s="425" t="s">
        <v>29</v>
      </c>
      <c r="H88" s="431">
        <v>8</v>
      </c>
      <c r="I88" s="424">
        <f t="shared" si="142"/>
        <v>0</v>
      </c>
      <c r="J88" s="546"/>
      <c r="K88" s="540"/>
      <c r="L88" s="257" t="s">
        <v>390</v>
      </c>
      <c r="N88" s="212"/>
      <c r="O88" s="208"/>
      <c r="P88" s="536"/>
      <c r="Q88" s="535"/>
      <c r="R88" s="193"/>
      <c r="S88" s="195"/>
      <c r="T88" s="195"/>
      <c r="U88" s="195"/>
      <c r="V88" s="193"/>
      <c r="W88" s="535"/>
      <c r="X88" s="536"/>
      <c r="Y88" s="208"/>
      <c r="AA88" s="555"/>
      <c r="AB88" s="254" t="s">
        <v>412</v>
      </c>
      <c r="AC88" s="540"/>
      <c r="AD88" s="543"/>
      <c r="AE88" s="424">
        <f t="shared" si="145"/>
        <v>1</v>
      </c>
      <c r="AF88" s="433">
        <v>21</v>
      </c>
      <c r="AG88" s="425" t="s">
        <v>29</v>
      </c>
      <c r="AH88" s="431">
        <v>18</v>
      </c>
      <c r="AI88" s="424">
        <f t="shared" si="146"/>
        <v>0</v>
      </c>
      <c r="AJ88" s="546"/>
      <c r="AK88" s="540"/>
      <c r="AL88" s="257" t="s">
        <v>518</v>
      </c>
    </row>
    <row r="89" spans="1:38" ht="9" customHeight="1" x14ac:dyDescent="0.15">
      <c r="A89" s="555"/>
      <c r="B89" s="255"/>
      <c r="C89" s="541"/>
      <c r="D89" s="544"/>
      <c r="E89" s="436">
        <f t="shared" si="141"/>
        <v>0</v>
      </c>
      <c r="F89" s="434"/>
      <c r="G89" s="435" t="s">
        <v>29</v>
      </c>
      <c r="H89" s="200"/>
      <c r="I89" s="436">
        <f t="shared" si="142"/>
        <v>0</v>
      </c>
      <c r="J89" s="547"/>
      <c r="K89" s="541"/>
      <c r="L89" s="258"/>
      <c r="N89" s="212"/>
      <c r="O89" s="208"/>
      <c r="P89" s="536"/>
      <c r="Q89" s="535"/>
      <c r="R89" s="193"/>
      <c r="S89" s="195"/>
      <c r="T89" s="195"/>
      <c r="U89" s="195"/>
      <c r="V89" s="193"/>
      <c r="W89" s="535"/>
      <c r="X89" s="536"/>
      <c r="Y89" s="208"/>
      <c r="AA89" s="555"/>
      <c r="AB89" s="255"/>
      <c r="AC89" s="541"/>
      <c r="AD89" s="544"/>
      <c r="AE89" s="436">
        <f t="shared" si="145"/>
        <v>0</v>
      </c>
      <c r="AF89" s="434"/>
      <c r="AG89" s="435" t="s">
        <v>29</v>
      </c>
      <c r="AH89" s="200"/>
      <c r="AI89" s="436">
        <f t="shared" si="146"/>
        <v>0</v>
      </c>
      <c r="AJ89" s="547"/>
      <c r="AK89" s="541"/>
      <c r="AL89" s="258"/>
    </row>
    <row r="90" spans="1:38" ht="9" customHeight="1" x14ac:dyDescent="0.15">
      <c r="A90" s="555"/>
      <c r="B90" s="253" t="s">
        <v>396</v>
      </c>
      <c r="C90" s="539">
        <f>IF(D90=2,1,0)</f>
        <v>1</v>
      </c>
      <c r="D90" s="542">
        <f t="shared" ref="D90" si="148">SUM(E90:E92)</f>
        <v>2</v>
      </c>
      <c r="E90" s="189">
        <f t="shared" si="141"/>
        <v>1</v>
      </c>
      <c r="F90" s="432">
        <v>21</v>
      </c>
      <c r="G90" s="191" t="s">
        <v>29</v>
      </c>
      <c r="H90" s="430">
        <v>15</v>
      </c>
      <c r="I90" s="189">
        <f t="shared" si="142"/>
        <v>0</v>
      </c>
      <c r="J90" s="545">
        <f t="shared" ref="J90" si="149">SUM(I90:I92)</f>
        <v>0</v>
      </c>
      <c r="K90" s="539">
        <f>IF(J90=2,1,0)</f>
        <v>0</v>
      </c>
      <c r="L90" s="256" t="s">
        <v>391</v>
      </c>
      <c r="N90" s="212"/>
      <c r="O90" s="208"/>
      <c r="P90" s="536">
        <f>IF(Q90=2,1,0)</f>
        <v>0</v>
      </c>
      <c r="Q90" s="535"/>
      <c r="R90" s="193"/>
      <c r="S90" s="195"/>
      <c r="T90" s="195"/>
      <c r="U90" s="195"/>
      <c r="V90" s="193"/>
      <c r="W90" s="535"/>
      <c r="X90" s="536">
        <f>IF(W90=2,1,0)</f>
        <v>0</v>
      </c>
      <c r="Y90" s="208"/>
      <c r="AA90" s="555"/>
      <c r="AB90" s="253" t="s">
        <v>514</v>
      </c>
      <c r="AC90" s="539">
        <f>IF(AD90=2,1,0)</f>
        <v>0</v>
      </c>
      <c r="AD90" s="542">
        <f t="shared" ref="AD90" si="150">SUM(AE90:AE92)</f>
        <v>0</v>
      </c>
      <c r="AE90" s="189">
        <f t="shared" si="145"/>
        <v>0</v>
      </c>
      <c r="AF90" s="432">
        <v>0</v>
      </c>
      <c r="AG90" s="191" t="s">
        <v>29</v>
      </c>
      <c r="AH90" s="430">
        <v>21</v>
      </c>
      <c r="AI90" s="189">
        <f t="shared" si="146"/>
        <v>1</v>
      </c>
      <c r="AJ90" s="545">
        <f t="shared" ref="AJ90" si="151">SUM(AI90:AI92)</f>
        <v>2</v>
      </c>
      <c r="AK90" s="539">
        <f>IF(AJ90=2,1,0)</f>
        <v>1</v>
      </c>
      <c r="AL90" s="256" t="s">
        <v>519</v>
      </c>
    </row>
    <row r="91" spans="1:38" ht="9" customHeight="1" x14ac:dyDescent="0.15">
      <c r="A91" s="555"/>
      <c r="B91" s="254" t="s">
        <v>397</v>
      </c>
      <c r="C91" s="540"/>
      <c r="D91" s="543"/>
      <c r="E91" s="424">
        <f t="shared" si="141"/>
        <v>1</v>
      </c>
      <c r="F91" s="433">
        <v>21</v>
      </c>
      <c r="G91" s="425" t="s">
        <v>29</v>
      </c>
      <c r="H91" s="431">
        <v>17</v>
      </c>
      <c r="I91" s="424">
        <f t="shared" si="142"/>
        <v>0</v>
      </c>
      <c r="J91" s="546"/>
      <c r="K91" s="540"/>
      <c r="L91" s="257" t="s">
        <v>392</v>
      </c>
      <c r="N91" s="212"/>
      <c r="O91" s="208"/>
      <c r="P91" s="536"/>
      <c r="Q91" s="535"/>
      <c r="R91" s="193"/>
      <c r="S91" s="195"/>
      <c r="T91" s="195"/>
      <c r="U91" s="195"/>
      <c r="V91" s="193"/>
      <c r="W91" s="535"/>
      <c r="X91" s="536"/>
      <c r="Y91" s="208"/>
      <c r="AA91" s="555"/>
      <c r="AB91" s="254" t="s">
        <v>515</v>
      </c>
      <c r="AC91" s="540"/>
      <c r="AD91" s="543"/>
      <c r="AE91" s="424">
        <f t="shared" si="145"/>
        <v>0</v>
      </c>
      <c r="AF91" s="433">
        <v>3</v>
      </c>
      <c r="AG91" s="425" t="s">
        <v>29</v>
      </c>
      <c r="AH91" s="431">
        <v>21</v>
      </c>
      <c r="AI91" s="424">
        <f t="shared" si="146"/>
        <v>1</v>
      </c>
      <c r="AJ91" s="546"/>
      <c r="AK91" s="540"/>
      <c r="AL91" s="257" t="s">
        <v>520</v>
      </c>
    </row>
    <row r="92" spans="1:38" ht="9" customHeight="1" x14ac:dyDescent="0.15">
      <c r="A92" s="556"/>
      <c r="B92" s="255"/>
      <c r="C92" s="541"/>
      <c r="D92" s="544"/>
      <c r="E92" s="436">
        <f t="shared" si="141"/>
        <v>0</v>
      </c>
      <c r="F92" s="434"/>
      <c r="G92" s="435" t="s">
        <v>29</v>
      </c>
      <c r="H92" s="200"/>
      <c r="I92" s="436">
        <f t="shared" si="142"/>
        <v>0</v>
      </c>
      <c r="J92" s="547"/>
      <c r="K92" s="541"/>
      <c r="L92" s="258"/>
      <c r="N92" s="212"/>
      <c r="O92" s="208"/>
      <c r="P92" s="536"/>
      <c r="Q92" s="535"/>
      <c r="R92" s="193"/>
      <c r="S92" s="195"/>
      <c r="T92" s="195"/>
      <c r="U92" s="195"/>
      <c r="V92" s="193"/>
      <c r="W92" s="535"/>
      <c r="X92" s="536"/>
      <c r="Y92" s="208"/>
      <c r="AA92" s="556"/>
      <c r="AB92" s="255"/>
      <c r="AC92" s="541"/>
      <c r="AD92" s="544"/>
      <c r="AE92" s="436">
        <f t="shared" si="145"/>
        <v>0</v>
      </c>
      <c r="AF92" s="434"/>
      <c r="AG92" s="435" t="s">
        <v>29</v>
      </c>
      <c r="AH92" s="200"/>
      <c r="AI92" s="436">
        <f t="shared" si="146"/>
        <v>0</v>
      </c>
      <c r="AJ92" s="547"/>
      <c r="AK92" s="541"/>
      <c r="AL92" s="258"/>
    </row>
    <row r="93" spans="1:38" ht="9" customHeight="1" x14ac:dyDescent="0.15">
      <c r="A93" s="50"/>
      <c r="B93" s="208"/>
      <c r="C93" s="195"/>
      <c r="D93" s="193"/>
      <c r="E93" s="193"/>
      <c r="F93" s="195"/>
      <c r="G93" s="195"/>
      <c r="H93" s="195"/>
      <c r="I93" s="193"/>
      <c r="J93" s="193"/>
      <c r="K93" s="195"/>
      <c r="L93" s="208"/>
      <c r="N93" s="212"/>
      <c r="O93" s="208"/>
      <c r="P93" s="195"/>
      <c r="Q93" s="193"/>
      <c r="R93" s="193"/>
      <c r="S93" s="195"/>
      <c r="T93" s="195"/>
      <c r="U93" s="195"/>
      <c r="V93" s="193"/>
      <c r="W93" s="193"/>
      <c r="X93" s="195"/>
      <c r="Y93" s="208"/>
      <c r="AA93" s="50"/>
      <c r="AB93" s="208"/>
      <c r="AC93" s="195"/>
      <c r="AD93" s="193"/>
      <c r="AE93" s="193"/>
      <c r="AF93" s="195"/>
      <c r="AG93" s="195"/>
      <c r="AH93" s="195"/>
      <c r="AI93" s="193"/>
      <c r="AJ93" s="193"/>
      <c r="AK93" s="195"/>
      <c r="AL93" s="208"/>
    </row>
    <row r="94" spans="1:38" s="62" customFormat="1" ht="13.5" customHeight="1" x14ac:dyDescent="0.15">
      <c r="A94" s="101"/>
      <c r="F94" s="101"/>
      <c r="G94" s="101"/>
      <c r="H94" s="101"/>
      <c r="I94" s="101"/>
      <c r="J94" s="101"/>
      <c r="K94" s="202"/>
      <c r="N94" s="557" t="s">
        <v>56</v>
      </c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203"/>
      <c r="AA94" s="203"/>
      <c r="AB94" s="203"/>
      <c r="AC94" s="218"/>
      <c r="AD94" s="101"/>
      <c r="AE94" s="101"/>
      <c r="AF94" s="101"/>
      <c r="AG94" s="101"/>
      <c r="AH94" s="101"/>
      <c r="AI94" s="101"/>
      <c r="AJ94" s="101"/>
      <c r="AK94" s="101"/>
      <c r="AL94" s="203"/>
    </row>
    <row r="95" spans="1:38" ht="9" customHeight="1" x14ac:dyDescent="0.15">
      <c r="A95" s="50"/>
      <c r="B95" s="208"/>
      <c r="C95" s="195"/>
      <c r="D95" s="193"/>
      <c r="E95" s="193"/>
      <c r="F95" s="195"/>
      <c r="G95" s="195"/>
      <c r="H95" s="195"/>
      <c r="I95" s="193"/>
      <c r="J95" s="193"/>
      <c r="K95" s="195"/>
      <c r="L95" s="208"/>
      <c r="N95" s="212"/>
      <c r="O95" s="208"/>
      <c r="P95" s="195"/>
      <c r="Q95" s="193"/>
      <c r="R95" s="193"/>
      <c r="S95" s="195"/>
      <c r="T95" s="195"/>
      <c r="U95" s="195"/>
      <c r="V95" s="193"/>
      <c r="W95" s="193"/>
      <c r="X95" s="195"/>
      <c r="Y95" s="208"/>
      <c r="AA95" s="50"/>
      <c r="AB95" s="208"/>
      <c r="AC95" s="195"/>
      <c r="AD95" s="193"/>
      <c r="AE95" s="193"/>
      <c r="AF95" s="195"/>
      <c r="AG95" s="195"/>
      <c r="AH95" s="195"/>
      <c r="AI95" s="193"/>
      <c r="AJ95" s="193"/>
      <c r="AK95" s="195"/>
      <c r="AL95" s="208"/>
    </row>
    <row r="96" spans="1:38" ht="9" customHeight="1" x14ac:dyDescent="0.15">
      <c r="A96" s="212" t="s">
        <v>32</v>
      </c>
      <c r="B96" s="50"/>
      <c r="C96" s="50"/>
      <c r="D96" s="65"/>
      <c r="E96" s="50"/>
      <c r="F96" s="51"/>
      <c r="G96" s="50"/>
      <c r="H96" s="51"/>
      <c r="I96" s="50"/>
      <c r="J96" s="65"/>
      <c r="K96" s="65"/>
      <c r="L96" s="50"/>
      <c r="N96" s="212" t="s">
        <v>33</v>
      </c>
      <c r="Q96" s="48"/>
      <c r="S96" s="48"/>
      <c r="T96" s="48"/>
      <c r="U96" s="48"/>
      <c r="W96" s="48"/>
      <c r="X96" s="48"/>
      <c r="AA96" s="537"/>
      <c r="AB96" s="209"/>
      <c r="AC96" s="209"/>
      <c r="AD96" s="538"/>
      <c r="AE96" s="538"/>
      <c r="AF96" s="538"/>
      <c r="AG96" s="538"/>
      <c r="AH96" s="538"/>
      <c r="AI96" s="538"/>
      <c r="AJ96" s="538"/>
      <c r="AK96" s="65"/>
      <c r="AL96" s="209"/>
    </row>
    <row r="97" spans="1:38" ht="9.75" customHeight="1" x14ac:dyDescent="0.15">
      <c r="A97" s="54"/>
      <c r="B97" s="54"/>
      <c r="C97" s="54"/>
      <c r="D97" s="66"/>
      <c r="E97" s="54"/>
      <c r="F97" s="55"/>
      <c r="G97" s="54"/>
      <c r="H97" s="55"/>
      <c r="I97" s="54"/>
      <c r="J97" s="66"/>
      <c r="K97" s="66"/>
      <c r="L97" s="54"/>
      <c r="Q97" s="48"/>
      <c r="S97" s="48"/>
      <c r="T97" s="48"/>
      <c r="U97" s="48"/>
      <c r="W97" s="48"/>
      <c r="X97" s="48"/>
      <c r="AA97" s="537"/>
      <c r="AB97" s="205"/>
      <c r="AC97" s="205"/>
      <c r="AD97" s="538"/>
      <c r="AE97" s="538"/>
      <c r="AF97" s="538"/>
      <c r="AG97" s="538"/>
      <c r="AH97" s="538"/>
      <c r="AI97" s="538"/>
      <c r="AJ97" s="538"/>
      <c r="AK97" s="65"/>
      <c r="AL97" s="205"/>
    </row>
    <row r="98" spans="1:38" ht="12" customHeight="1" x14ac:dyDescent="0.15">
      <c r="A98" s="554">
        <v>20</v>
      </c>
      <c r="B98" s="241" t="str">
        <f>IF(AD5=2,AB5,AL5)</f>
        <v>西武台千葉中</v>
      </c>
      <c r="C98" s="242"/>
      <c r="D98" s="560">
        <f>SUM(C100:C108)</f>
        <v>2</v>
      </c>
      <c r="E98" s="561"/>
      <c r="F98" s="561"/>
      <c r="G98" s="561" t="s">
        <v>71</v>
      </c>
      <c r="H98" s="561">
        <f>SUM(K100:K108)</f>
        <v>0</v>
      </c>
      <c r="I98" s="561"/>
      <c r="J98" s="564"/>
      <c r="K98" s="243"/>
      <c r="L98" s="244" t="str">
        <f>IF(AD16=2,AB16,AL16)</f>
        <v>有吉中</v>
      </c>
      <c r="N98" s="554">
        <v>24</v>
      </c>
      <c r="O98" s="241" t="str">
        <f>IF(D98&gt;=2,B98,L98)</f>
        <v>西武台千葉中</v>
      </c>
      <c r="P98" s="242"/>
      <c r="Q98" s="560">
        <f>SUM(P100:P108)</f>
        <v>2</v>
      </c>
      <c r="R98" s="561"/>
      <c r="S98" s="561"/>
      <c r="T98" s="561" t="s">
        <v>71</v>
      </c>
      <c r="U98" s="561">
        <f>SUM(X100:X108)</f>
        <v>0</v>
      </c>
      <c r="V98" s="561"/>
      <c r="W98" s="564"/>
      <c r="X98" s="243"/>
      <c r="Y98" s="244" t="str">
        <f>IF(D109=2,B109,L109)</f>
        <v>蘇我中</v>
      </c>
      <c r="AA98" s="537"/>
      <c r="AB98" s="208"/>
      <c r="AC98" s="536"/>
      <c r="AD98" s="535"/>
      <c r="AE98" s="193"/>
      <c r="AF98" s="195"/>
      <c r="AG98" s="195"/>
      <c r="AH98" s="195"/>
      <c r="AI98" s="193"/>
      <c r="AJ98" s="535"/>
      <c r="AK98" s="536"/>
      <c r="AL98" s="208"/>
    </row>
    <row r="99" spans="1:38" ht="9.75" customHeight="1" x14ac:dyDescent="0.15">
      <c r="A99" s="555"/>
      <c r="B99" s="245" t="str">
        <f>VLOOKUP(B98,Ｔ!$D$3:$E$100,2,FALSE)</f>
        <v>（葛北）</v>
      </c>
      <c r="C99" s="246"/>
      <c r="D99" s="562"/>
      <c r="E99" s="563"/>
      <c r="F99" s="563"/>
      <c r="G99" s="563"/>
      <c r="H99" s="563"/>
      <c r="I99" s="563"/>
      <c r="J99" s="565"/>
      <c r="K99" s="247"/>
      <c r="L99" s="248" t="str">
        <f>VLOOKUP(L98,Ｔ!$D$3:$E$100,2,FALSE)</f>
        <v>（千葉）</v>
      </c>
      <c r="N99" s="555"/>
      <c r="O99" s="245" t="str">
        <f>VLOOKUP(O98,Ｔ!$D$3:$E$100,2,FALSE)</f>
        <v>（葛北）</v>
      </c>
      <c r="P99" s="246"/>
      <c r="Q99" s="562"/>
      <c r="R99" s="563"/>
      <c r="S99" s="563"/>
      <c r="T99" s="563"/>
      <c r="U99" s="563"/>
      <c r="V99" s="563"/>
      <c r="W99" s="565"/>
      <c r="X99" s="247"/>
      <c r="Y99" s="248" t="str">
        <f>VLOOKUP(Y98,Ｔ!$D$3:$E$100,2,FALSE)</f>
        <v>（千葉）</v>
      </c>
      <c r="AA99" s="537"/>
      <c r="AB99" s="208"/>
      <c r="AC99" s="536"/>
      <c r="AD99" s="535"/>
      <c r="AE99" s="193"/>
      <c r="AF99" s="195"/>
      <c r="AG99" s="195"/>
      <c r="AH99" s="195"/>
      <c r="AI99" s="193"/>
      <c r="AJ99" s="535"/>
      <c r="AK99" s="536"/>
      <c r="AL99" s="208"/>
    </row>
    <row r="100" spans="1:38" ht="9" customHeight="1" x14ac:dyDescent="0.15">
      <c r="A100" s="555"/>
      <c r="B100" s="253" t="s">
        <v>525</v>
      </c>
      <c r="C100" s="539">
        <f>IF(D100=2,1,0)</f>
        <v>1</v>
      </c>
      <c r="D100" s="542">
        <f t="shared" ref="D100" si="152">SUM(E100:E102)</f>
        <v>2</v>
      </c>
      <c r="E100" s="189">
        <f>IF(F100&gt;H100,1,0)</f>
        <v>1</v>
      </c>
      <c r="F100" s="432">
        <v>21</v>
      </c>
      <c r="G100" s="191" t="s">
        <v>29</v>
      </c>
      <c r="H100" s="430">
        <v>2</v>
      </c>
      <c r="I100" s="189">
        <f>IF(H100&gt;F100,1,0)</f>
        <v>0</v>
      </c>
      <c r="J100" s="545">
        <f t="shared" ref="J100" si="153">SUM(I100:I102)</f>
        <v>0</v>
      </c>
      <c r="K100" s="539">
        <f>IF(J100=2,1,0)</f>
        <v>0</v>
      </c>
      <c r="L100" s="256" t="s">
        <v>344</v>
      </c>
      <c r="N100" s="555"/>
      <c r="O100" s="253" t="s">
        <v>521</v>
      </c>
      <c r="P100" s="539">
        <f>IF(Q100=2,1,0)</f>
        <v>1</v>
      </c>
      <c r="Q100" s="542">
        <f t="shared" ref="Q100" si="154">SUM(R100:R102)</f>
        <v>2</v>
      </c>
      <c r="R100" s="189">
        <f>IF(S100&gt;U100,1,0)</f>
        <v>1</v>
      </c>
      <c r="S100" s="432">
        <v>21</v>
      </c>
      <c r="T100" s="191" t="s">
        <v>29</v>
      </c>
      <c r="U100" s="430">
        <v>5</v>
      </c>
      <c r="V100" s="189">
        <f>IF(U100&gt;S100,1,0)</f>
        <v>0</v>
      </c>
      <c r="W100" s="545">
        <f t="shared" ref="W100" si="155">SUM(V100:V102)</f>
        <v>0</v>
      </c>
      <c r="X100" s="539">
        <f>IF(W100=2,1,0)</f>
        <v>0</v>
      </c>
      <c r="Y100" s="256" t="s">
        <v>366</v>
      </c>
      <c r="AA100" s="537"/>
      <c r="AB100" s="208"/>
      <c r="AC100" s="536"/>
      <c r="AD100" s="535"/>
      <c r="AE100" s="193"/>
      <c r="AF100" s="195"/>
      <c r="AG100" s="195"/>
      <c r="AH100" s="195"/>
      <c r="AI100" s="193"/>
      <c r="AJ100" s="535"/>
      <c r="AK100" s="536"/>
      <c r="AL100" s="208"/>
    </row>
    <row r="101" spans="1:38" ht="9" customHeight="1" x14ac:dyDescent="0.15">
      <c r="A101" s="555"/>
      <c r="B101" s="254" t="s">
        <v>524</v>
      </c>
      <c r="C101" s="540"/>
      <c r="D101" s="543"/>
      <c r="E101" s="424">
        <f>IF(F101&gt;H101,1,0)</f>
        <v>1</v>
      </c>
      <c r="F101" s="433">
        <v>21</v>
      </c>
      <c r="G101" s="425" t="s">
        <v>29</v>
      </c>
      <c r="H101" s="431">
        <v>5</v>
      </c>
      <c r="I101" s="424">
        <f>IF(H101&gt;F101,1,0)</f>
        <v>0</v>
      </c>
      <c r="J101" s="546"/>
      <c r="K101" s="540"/>
      <c r="L101" s="257" t="s">
        <v>343</v>
      </c>
      <c r="N101" s="555"/>
      <c r="O101" s="254" t="s">
        <v>522</v>
      </c>
      <c r="P101" s="540"/>
      <c r="Q101" s="543"/>
      <c r="R101" s="424">
        <f>IF(S101&gt;U101,1,0)</f>
        <v>1</v>
      </c>
      <c r="S101" s="433">
        <v>21</v>
      </c>
      <c r="T101" s="425" t="s">
        <v>29</v>
      </c>
      <c r="U101" s="431">
        <v>5</v>
      </c>
      <c r="V101" s="424">
        <f>IF(U101&gt;S101,1,0)</f>
        <v>0</v>
      </c>
      <c r="W101" s="546"/>
      <c r="X101" s="540"/>
      <c r="Y101" s="257" t="s">
        <v>367</v>
      </c>
      <c r="AA101" s="537"/>
      <c r="AB101" s="208"/>
      <c r="AC101" s="536"/>
      <c r="AD101" s="535"/>
      <c r="AE101" s="193"/>
      <c r="AF101" s="195"/>
      <c r="AG101" s="195"/>
      <c r="AH101" s="195"/>
      <c r="AI101" s="193"/>
      <c r="AJ101" s="535"/>
      <c r="AK101" s="536"/>
      <c r="AL101" s="208"/>
    </row>
    <row r="102" spans="1:38" ht="9" customHeight="1" x14ac:dyDescent="0.15">
      <c r="A102" s="555"/>
      <c r="B102" s="255"/>
      <c r="C102" s="541"/>
      <c r="D102" s="544"/>
      <c r="E102" s="436">
        <f>IF(F102&gt;H102,1,0)</f>
        <v>0</v>
      </c>
      <c r="F102" s="434"/>
      <c r="G102" s="435" t="s">
        <v>29</v>
      </c>
      <c r="H102" s="200"/>
      <c r="I102" s="436">
        <f>IF(H102&gt;F102,1,0)</f>
        <v>0</v>
      </c>
      <c r="J102" s="547"/>
      <c r="K102" s="541"/>
      <c r="L102" s="258"/>
      <c r="N102" s="555"/>
      <c r="O102" s="255"/>
      <c r="P102" s="541"/>
      <c r="Q102" s="544"/>
      <c r="R102" s="436">
        <f>IF(S102&gt;U102,1,0)</f>
        <v>0</v>
      </c>
      <c r="S102" s="434"/>
      <c r="T102" s="435" t="s">
        <v>29</v>
      </c>
      <c r="U102" s="200"/>
      <c r="V102" s="436">
        <f>IF(U102&gt;S102,1,0)</f>
        <v>0</v>
      </c>
      <c r="W102" s="547"/>
      <c r="X102" s="541"/>
      <c r="Y102" s="258"/>
      <c r="AA102" s="537"/>
      <c r="AB102" s="208"/>
      <c r="AC102" s="536"/>
      <c r="AD102" s="535"/>
      <c r="AE102" s="193"/>
      <c r="AF102" s="195"/>
      <c r="AG102" s="195"/>
      <c r="AH102" s="195"/>
      <c r="AI102" s="193"/>
      <c r="AJ102" s="535"/>
      <c r="AK102" s="536"/>
      <c r="AL102" s="208"/>
    </row>
    <row r="103" spans="1:38" ht="9" customHeight="1" x14ac:dyDescent="0.15">
      <c r="A103" s="555"/>
      <c r="B103" s="253"/>
      <c r="C103" s="539">
        <f>IF(D103=2,1,0)</f>
        <v>1</v>
      </c>
      <c r="D103" s="542">
        <f t="shared" ref="D103" si="156">SUM(E103:E105)</f>
        <v>2</v>
      </c>
      <c r="E103" s="189">
        <f t="shared" ref="E103:E108" si="157">IF(F103&gt;H103,1,0)</f>
        <v>1</v>
      </c>
      <c r="F103" s="432">
        <v>21</v>
      </c>
      <c r="G103" s="191" t="s">
        <v>29</v>
      </c>
      <c r="H103" s="430">
        <v>3</v>
      </c>
      <c r="I103" s="189">
        <f t="shared" ref="I103:I108" si="158">IF(H103&gt;F103,1,0)</f>
        <v>0</v>
      </c>
      <c r="J103" s="545">
        <f t="shared" ref="J103" si="159">SUM(I103:I105)</f>
        <v>0</v>
      </c>
      <c r="K103" s="539">
        <f>IF(J103=2,1,0)</f>
        <v>0</v>
      </c>
      <c r="L103" s="256"/>
      <c r="N103" s="555"/>
      <c r="O103" s="253"/>
      <c r="P103" s="539">
        <f>IF(Q103=2,1,0)</f>
        <v>1</v>
      </c>
      <c r="Q103" s="542">
        <f t="shared" ref="Q103" si="160">SUM(R103:R105)</f>
        <v>2</v>
      </c>
      <c r="R103" s="189">
        <f t="shared" ref="R103:R108" si="161">IF(S103&gt;U103,1,0)</f>
        <v>1</v>
      </c>
      <c r="S103" s="432">
        <v>21</v>
      </c>
      <c r="T103" s="191" t="s">
        <v>29</v>
      </c>
      <c r="U103" s="430">
        <v>14</v>
      </c>
      <c r="V103" s="189">
        <f t="shared" ref="V103:V108" si="162">IF(U103&gt;S103,1,0)</f>
        <v>0</v>
      </c>
      <c r="W103" s="545">
        <f t="shared" ref="W103" si="163">SUM(V103:V105)</f>
        <v>0</v>
      </c>
      <c r="X103" s="539">
        <f>IF(W103=2,1,0)</f>
        <v>0</v>
      </c>
      <c r="Y103" s="256"/>
      <c r="AA103" s="537"/>
      <c r="AB103" s="208"/>
      <c r="AC103" s="536"/>
      <c r="AD103" s="535"/>
      <c r="AE103" s="193"/>
      <c r="AF103" s="195"/>
      <c r="AG103" s="195"/>
      <c r="AH103" s="195"/>
      <c r="AI103" s="193"/>
      <c r="AJ103" s="535"/>
      <c r="AK103" s="536"/>
      <c r="AL103" s="208"/>
    </row>
    <row r="104" spans="1:38" ht="9" customHeight="1" x14ac:dyDescent="0.15">
      <c r="A104" s="555"/>
      <c r="B104" s="254" t="s">
        <v>523</v>
      </c>
      <c r="C104" s="540"/>
      <c r="D104" s="543"/>
      <c r="E104" s="424">
        <f t="shared" si="157"/>
        <v>1</v>
      </c>
      <c r="F104" s="433">
        <v>21</v>
      </c>
      <c r="G104" s="425" t="s">
        <v>29</v>
      </c>
      <c r="H104" s="431">
        <v>3</v>
      </c>
      <c r="I104" s="424">
        <f t="shared" si="158"/>
        <v>0</v>
      </c>
      <c r="J104" s="546"/>
      <c r="K104" s="540"/>
      <c r="L104" s="257" t="s">
        <v>345</v>
      </c>
      <c r="N104" s="555"/>
      <c r="O104" s="254" t="s">
        <v>523</v>
      </c>
      <c r="P104" s="540"/>
      <c r="Q104" s="543"/>
      <c r="R104" s="424">
        <f t="shared" si="161"/>
        <v>1</v>
      </c>
      <c r="S104" s="433">
        <v>21</v>
      </c>
      <c r="T104" s="425" t="s">
        <v>29</v>
      </c>
      <c r="U104" s="431">
        <v>17</v>
      </c>
      <c r="V104" s="424">
        <f t="shared" si="162"/>
        <v>0</v>
      </c>
      <c r="W104" s="546"/>
      <c r="X104" s="540"/>
      <c r="Y104" s="257" t="s">
        <v>365</v>
      </c>
      <c r="AA104" s="537"/>
      <c r="AB104" s="208"/>
      <c r="AC104" s="536"/>
      <c r="AD104" s="535"/>
      <c r="AE104" s="193"/>
      <c r="AF104" s="195"/>
      <c r="AG104" s="195"/>
      <c r="AH104" s="195"/>
      <c r="AI104" s="193"/>
      <c r="AJ104" s="535"/>
      <c r="AK104" s="536"/>
      <c r="AL104" s="208"/>
    </row>
    <row r="105" spans="1:38" ht="9" customHeight="1" x14ac:dyDescent="0.15">
      <c r="A105" s="555"/>
      <c r="B105" s="255"/>
      <c r="C105" s="541"/>
      <c r="D105" s="544"/>
      <c r="E105" s="436">
        <f t="shared" si="157"/>
        <v>0</v>
      </c>
      <c r="F105" s="434"/>
      <c r="G105" s="435" t="s">
        <v>29</v>
      </c>
      <c r="H105" s="200"/>
      <c r="I105" s="436">
        <f t="shared" si="158"/>
        <v>0</v>
      </c>
      <c r="J105" s="547"/>
      <c r="K105" s="541"/>
      <c r="L105" s="258"/>
      <c r="N105" s="555"/>
      <c r="O105" s="255"/>
      <c r="P105" s="541"/>
      <c r="Q105" s="544"/>
      <c r="R105" s="436">
        <f t="shared" si="161"/>
        <v>0</v>
      </c>
      <c r="S105" s="434"/>
      <c r="T105" s="435" t="s">
        <v>29</v>
      </c>
      <c r="U105" s="200"/>
      <c r="V105" s="436">
        <f t="shared" si="162"/>
        <v>0</v>
      </c>
      <c r="W105" s="547"/>
      <c r="X105" s="541"/>
      <c r="Y105" s="258"/>
      <c r="AA105" s="537"/>
      <c r="AB105" s="208"/>
      <c r="AC105" s="536"/>
      <c r="AD105" s="535"/>
      <c r="AE105" s="193"/>
      <c r="AF105" s="195"/>
      <c r="AG105" s="195"/>
      <c r="AH105" s="195"/>
      <c r="AI105" s="193"/>
      <c r="AJ105" s="535"/>
      <c r="AK105" s="536"/>
      <c r="AL105" s="208"/>
    </row>
    <row r="106" spans="1:38" ht="9" customHeight="1" x14ac:dyDescent="0.15">
      <c r="A106" s="555"/>
      <c r="B106" s="253" t="s">
        <v>521</v>
      </c>
      <c r="C106" s="539">
        <f>IF(D106=2,1,0)</f>
        <v>0</v>
      </c>
      <c r="D106" s="542">
        <f t="shared" ref="D106" si="164">SUM(E106:E108)</f>
        <v>0</v>
      </c>
      <c r="E106" s="189">
        <f t="shared" si="157"/>
        <v>0</v>
      </c>
      <c r="F106" s="432"/>
      <c r="G106" s="191" t="s">
        <v>29</v>
      </c>
      <c r="H106" s="430"/>
      <c r="I106" s="189">
        <f t="shared" si="158"/>
        <v>0</v>
      </c>
      <c r="J106" s="545">
        <f t="shared" ref="J106" si="165">SUM(I106:I108)</f>
        <v>0</v>
      </c>
      <c r="K106" s="539">
        <f>IF(J106=2,1,0)</f>
        <v>0</v>
      </c>
      <c r="L106" s="256" t="s">
        <v>346</v>
      </c>
      <c r="N106" s="555"/>
      <c r="O106" s="253" t="s">
        <v>524</v>
      </c>
      <c r="P106" s="539">
        <f>IF(Q106=2,1,0)</f>
        <v>0</v>
      </c>
      <c r="Q106" s="542">
        <f t="shared" ref="Q106" si="166">SUM(R106:R108)</f>
        <v>0</v>
      </c>
      <c r="R106" s="189">
        <f t="shared" si="161"/>
        <v>0</v>
      </c>
      <c r="S106" s="432"/>
      <c r="T106" s="191" t="s">
        <v>29</v>
      </c>
      <c r="U106" s="430"/>
      <c r="V106" s="189">
        <f t="shared" si="162"/>
        <v>0</v>
      </c>
      <c r="W106" s="545">
        <f t="shared" ref="W106" si="167">SUM(V106:V108)</f>
        <v>0</v>
      </c>
      <c r="X106" s="539">
        <f>IF(W106=2,1,0)</f>
        <v>0</v>
      </c>
      <c r="Y106" s="256" t="s">
        <v>363</v>
      </c>
      <c r="AA106" s="537"/>
      <c r="AB106" s="208"/>
      <c r="AC106" s="536"/>
      <c r="AD106" s="535"/>
      <c r="AE106" s="193"/>
      <c r="AF106" s="195"/>
      <c r="AG106" s="195"/>
      <c r="AH106" s="195"/>
      <c r="AI106" s="193"/>
      <c r="AJ106" s="535"/>
      <c r="AK106" s="536"/>
      <c r="AL106" s="208"/>
    </row>
    <row r="107" spans="1:38" ht="9" customHeight="1" x14ac:dyDescent="0.15">
      <c r="A107" s="555"/>
      <c r="B107" s="254" t="s">
        <v>522</v>
      </c>
      <c r="C107" s="540"/>
      <c r="D107" s="543"/>
      <c r="E107" s="424">
        <f t="shared" si="157"/>
        <v>0</v>
      </c>
      <c r="F107" s="433"/>
      <c r="G107" s="425" t="s">
        <v>29</v>
      </c>
      <c r="H107" s="431"/>
      <c r="I107" s="424">
        <f t="shared" si="158"/>
        <v>0</v>
      </c>
      <c r="J107" s="546"/>
      <c r="K107" s="540"/>
      <c r="L107" s="257" t="s">
        <v>347</v>
      </c>
      <c r="N107" s="555"/>
      <c r="O107" s="254" t="s">
        <v>525</v>
      </c>
      <c r="P107" s="540"/>
      <c r="Q107" s="543"/>
      <c r="R107" s="424">
        <f t="shared" si="161"/>
        <v>0</v>
      </c>
      <c r="S107" s="433"/>
      <c r="T107" s="425" t="s">
        <v>29</v>
      </c>
      <c r="U107" s="431"/>
      <c r="V107" s="424">
        <f t="shared" si="162"/>
        <v>0</v>
      </c>
      <c r="W107" s="546"/>
      <c r="X107" s="540"/>
      <c r="Y107" s="257" t="s">
        <v>364</v>
      </c>
      <c r="AA107" s="537"/>
      <c r="AB107" s="209"/>
      <c r="AC107" s="209"/>
      <c r="AD107" s="538"/>
      <c r="AE107" s="538"/>
      <c r="AF107" s="538"/>
      <c r="AG107" s="538"/>
      <c r="AH107" s="538"/>
      <c r="AI107" s="538"/>
      <c r="AJ107" s="538"/>
      <c r="AK107" s="65"/>
      <c r="AL107" s="209"/>
    </row>
    <row r="108" spans="1:38" ht="9" customHeight="1" x14ac:dyDescent="0.15">
      <c r="A108" s="556"/>
      <c r="B108" s="255"/>
      <c r="C108" s="541"/>
      <c r="D108" s="544"/>
      <c r="E108" s="436">
        <f t="shared" si="157"/>
        <v>0</v>
      </c>
      <c r="F108" s="434"/>
      <c r="G108" s="435" t="s">
        <v>29</v>
      </c>
      <c r="H108" s="200"/>
      <c r="I108" s="436">
        <f t="shared" si="158"/>
        <v>0</v>
      </c>
      <c r="J108" s="547"/>
      <c r="K108" s="541"/>
      <c r="L108" s="258"/>
      <c r="N108" s="556"/>
      <c r="O108" s="255"/>
      <c r="P108" s="541"/>
      <c r="Q108" s="544"/>
      <c r="R108" s="436">
        <f t="shared" si="161"/>
        <v>0</v>
      </c>
      <c r="S108" s="434"/>
      <c r="T108" s="435" t="s">
        <v>29</v>
      </c>
      <c r="U108" s="200"/>
      <c r="V108" s="436">
        <f t="shared" si="162"/>
        <v>0</v>
      </c>
      <c r="W108" s="547"/>
      <c r="X108" s="541"/>
      <c r="Y108" s="258"/>
      <c r="AA108" s="537"/>
      <c r="AB108" s="205"/>
      <c r="AC108" s="205"/>
      <c r="AD108" s="538"/>
      <c r="AE108" s="538"/>
      <c r="AF108" s="538"/>
      <c r="AG108" s="538"/>
      <c r="AH108" s="538"/>
      <c r="AI108" s="538"/>
      <c r="AJ108" s="538"/>
      <c r="AK108" s="65"/>
      <c r="AL108" s="205"/>
    </row>
    <row r="109" spans="1:38" ht="12" customHeight="1" x14ac:dyDescent="0.15">
      <c r="A109" s="554">
        <v>21</v>
      </c>
      <c r="B109" s="241" t="str">
        <f>IF(AD27=2,AB27,AL27)</f>
        <v>金ヶ作中</v>
      </c>
      <c r="C109" s="242"/>
      <c r="D109" s="560">
        <f>SUM(C111:C119)</f>
        <v>1</v>
      </c>
      <c r="E109" s="561"/>
      <c r="F109" s="561"/>
      <c r="G109" s="561" t="s">
        <v>71</v>
      </c>
      <c r="H109" s="561">
        <f>SUM(K111:K119)</f>
        <v>2</v>
      </c>
      <c r="I109" s="561"/>
      <c r="J109" s="564"/>
      <c r="K109" s="243"/>
      <c r="L109" s="244" t="str">
        <f>IF(AD38=2,AB38,AL38)</f>
        <v>蘇我中</v>
      </c>
      <c r="N109" s="554">
        <v>25</v>
      </c>
      <c r="O109" s="241" t="str">
        <f>IF(D120=2,B120,L120)</f>
        <v>桜台中</v>
      </c>
      <c r="P109" s="242"/>
      <c r="Q109" s="560">
        <f>SUM(P111:P119)</f>
        <v>0</v>
      </c>
      <c r="R109" s="561"/>
      <c r="S109" s="561"/>
      <c r="T109" s="561" t="s">
        <v>71</v>
      </c>
      <c r="U109" s="561">
        <f>SUM(X111:X119)</f>
        <v>2</v>
      </c>
      <c r="V109" s="561"/>
      <c r="W109" s="564"/>
      <c r="X109" s="243"/>
      <c r="Y109" s="244" t="str">
        <f>IF(D131=2,B131,L131)</f>
        <v>松戸四中</v>
      </c>
      <c r="AA109" s="537"/>
      <c r="AB109" s="208"/>
      <c r="AC109" s="536"/>
      <c r="AD109" s="535"/>
      <c r="AE109" s="193"/>
      <c r="AF109" s="195"/>
      <c r="AG109" s="195"/>
      <c r="AH109" s="195"/>
      <c r="AI109" s="193"/>
      <c r="AJ109" s="535"/>
      <c r="AK109" s="536"/>
      <c r="AL109" s="208"/>
    </row>
    <row r="110" spans="1:38" ht="9.75" customHeight="1" x14ac:dyDescent="0.15">
      <c r="A110" s="555"/>
      <c r="B110" s="245" t="str">
        <f>VLOOKUP(B109,Ｔ!$D$3:$E$100,2,FALSE)</f>
        <v>（松戸）</v>
      </c>
      <c r="C110" s="246"/>
      <c r="D110" s="562"/>
      <c r="E110" s="563"/>
      <c r="F110" s="563"/>
      <c r="G110" s="563"/>
      <c r="H110" s="563"/>
      <c r="I110" s="563"/>
      <c r="J110" s="565"/>
      <c r="K110" s="247"/>
      <c r="L110" s="248" t="str">
        <f>VLOOKUP(L109,Ｔ!$D$3:$E$100,2,FALSE)</f>
        <v>（千葉）</v>
      </c>
      <c r="N110" s="555"/>
      <c r="O110" s="245" t="str">
        <f>VLOOKUP(O109,Ｔ!$D$3:$E$100,2,FALSE)</f>
        <v>（印旛）</v>
      </c>
      <c r="P110" s="246"/>
      <c r="Q110" s="562"/>
      <c r="R110" s="563"/>
      <c r="S110" s="563"/>
      <c r="T110" s="563"/>
      <c r="U110" s="563"/>
      <c r="V110" s="563"/>
      <c r="W110" s="565"/>
      <c r="X110" s="247"/>
      <c r="Y110" s="248" t="str">
        <f>VLOOKUP(Y109,Ｔ!$D$3:$E$100,2,FALSE)</f>
        <v>（松戸）</v>
      </c>
      <c r="AA110" s="537"/>
      <c r="AB110" s="208"/>
      <c r="AC110" s="536"/>
      <c r="AD110" s="535"/>
      <c r="AE110" s="193"/>
      <c r="AF110" s="195"/>
      <c r="AG110" s="195"/>
      <c r="AH110" s="195"/>
      <c r="AI110" s="193"/>
      <c r="AJ110" s="535"/>
      <c r="AK110" s="536"/>
      <c r="AL110" s="208"/>
    </row>
    <row r="111" spans="1:38" ht="9" customHeight="1" x14ac:dyDescent="0.15">
      <c r="A111" s="555"/>
      <c r="B111" s="253" t="s">
        <v>348</v>
      </c>
      <c r="C111" s="539">
        <f>IF(D111=2,1,0)</f>
        <v>0</v>
      </c>
      <c r="D111" s="542">
        <f t="shared" ref="D111" si="168">SUM(E111:E113)</f>
        <v>0</v>
      </c>
      <c r="E111" s="189">
        <f>IF(F111&gt;H111,1,0)</f>
        <v>0</v>
      </c>
      <c r="F111" s="432">
        <v>10</v>
      </c>
      <c r="G111" s="191" t="s">
        <v>29</v>
      </c>
      <c r="H111" s="430">
        <v>21</v>
      </c>
      <c r="I111" s="189">
        <f>IF(H111&gt;F111,1,0)</f>
        <v>1</v>
      </c>
      <c r="J111" s="545">
        <f t="shared" ref="J111" si="169">SUM(I111:I113)</f>
        <v>2</v>
      </c>
      <c r="K111" s="539">
        <f>IF(J111=2,1,0)</f>
        <v>1</v>
      </c>
      <c r="L111" s="256" t="s">
        <v>363</v>
      </c>
      <c r="N111" s="555"/>
      <c r="O111" s="253" t="s">
        <v>506</v>
      </c>
      <c r="P111" s="539">
        <f>IF(Q111=2,1,0)</f>
        <v>0</v>
      </c>
      <c r="Q111" s="542">
        <f t="shared" ref="Q111" si="170">SUM(R111:R113)</f>
        <v>0</v>
      </c>
      <c r="R111" s="189">
        <f>IF(S111&gt;U111,1,0)</f>
        <v>0</v>
      </c>
      <c r="S111" s="432">
        <v>4</v>
      </c>
      <c r="T111" s="191" t="s">
        <v>29</v>
      </c>
      <c r="U111" s="430">
        <v>21</v>
      </c>
      <c r="V111" s="189">
        <f>IF(U111&gt;S111,1,0)</f>
        <v>1</v>
      </c>
      <c r="W111" s="545">
        <f t="shared" ref="W111" si="171">SUM(V111:V113)</f>
        <v>2</v>
      </c>
      <c r="X111" s="539">
        <f>IF(W111=2,1,0)</f>
        <v>1</v>
      </c>
      <c r="Y111" s="256" t="s">
        <v>516</v>
      </c>
      <c r="AA111" s="537"/>
      <c r="AB111" s="208"/>
      <c r="AC111" s="536"/>
      <c r="AD111" s="535"/>
      <c r="AE111" s="193"/>
      <c r="AF111" s="195"/>
      <c r="AG111" s="195"/>
      <c r="AH111" s="195"/>
      <c r="AI111" s="193"/>
      <c r="AJ111" s="535"/>
      <c r="AK111" s="536"/>
      <c r="AL111" s="208"/>
    </row>
    <row r="112" spans="1:38" ht="9" customHeight="1" x14ac:dyDescent="0.15">
      <c r="A112" s="555"/>
      <c r="B112" s="254" t="s">
        <v>349</v>
      </c>
      <c r="C112" s="540"/>
      <c r="D112" s="543"/>
      <c r="E112" s="424">
        <f>IF(F112&gt;H112,1,0)</f>
        <v>0</v>
      </c>
      <c r="F112" s="433">
        <v>10</v>
      </c>
      <c r="G112" s="425" t="s">
        <v>29</v>
      </c>
      <c r="H112" s="431">
        <v>21</v>
      </c>
      <c r="I112" s="424">
        <f>IF(H112&gt;F112,1,0)</f>
        <v>1</v>
      </c>
      <c r="J112" s="546"/>
      <c r="K112" s="540"/>
      <c r="L112" s="257" t="s">
        <v>365</v>
      </c>
      <c r="N112" s="555"/>
      <c r="O112" s="254" t="s">
        <v>507</v>
      </c>
      <c r="P112" s="540"/>
      <c r="Q112" s="543"/>
      <c r="R112" s="424">
        <f>IF(S112&gt;U112,1,0)</f>
        <v>0</v>
      </c>
      <c r="S112" s="433">
        <v>6</v>
      </c>
      <c r="T112" s="425" t="s">
        <v>29</v>
      </c>
      <c r="U112" s="431">
        <v>21</v>
      </c>
      <c r="V112" s="424">
        <f>IF(U112&gt;S112,1,0)</f>
        <v>1</v>
      </c>
      <c r="W112" s="546"/>
      <c r="X112" s="540"/>
      <c r="Y112" s="257" t="s">
        <v>517</v>
      </c>
      <c r="AA112" s="537"/>
      <c r="AB112" s="208"/>
      <c r="AC112" s="536"/>
      <c r="AD112" s="535"/>
      <c r="AE112" s="193"/>
      <c r="AF112" s="195"/>
      <c r="AG112" s="195"/>
      <c r="AH112" s="195"/>
      <c r="AI112" s="193"/>
      <c r="AJ112" s="535"/>
      <c r="AK112" s="536"/>
      <c r="AL112" s="208"/>
    </row>
    <row r="113" spans="1:38" ht="9" customHeight="1" x14ac:dyDescent="0.15">
      <c r="A113" s="555"/>
      <c r="B113" s="255"/>
      <c r="C113" s="541"/>
      <c r="D113" s="544"/>
      <c r="E113" s="436">
        <f>IF(F113&gt;H113,1,0)</f>
        <v>0</v>
      </c>
      <c r="F113" s="434"/>
      <c r="G113" s="435" t="s">
        <v>29</v>
      </c>
      <c r="H113" s="200"/>
      <c r="I113" s="436">
        <f>IF(H113&gt;F113,1,0)</f>
        <v>0</v>
      </c>
      <c r="J113" s="547"/>
      <c r="K113" s="541"/>
      <c r="L113" s="258"/>
      <c r="N113" s="555"/>
      <c r="O113" s="255"/>
      <c r="P113" s="541"/>
      <c r="Q113" s="544"/>
      <c r="R113" s="436">
        <f>IF(S113&gt;U113,1,0)</f>
        <v>0</v>
      </c>
      <c r="S113" s="434"/>
      <c r="T113" s="435" t="s">
        <v>29</v>
      </c>
      <c r="U113" s="200"/>
      <c r="V113" s="436">
        <f>IF(U113&gt;S113,1,0)</f>
        <v>0</v>
      </c>
      <c r="W113" s="547"/>
      <c r="X113" s="541"/>
      <c r="Y113" s="258"/>
      <c r="AA113" s="537"/>
      <c r="AB113" s="208"/>
      <c r="AC113" s="536"/>
      <c r="AD113" s="535"/>
      <c r="AE113" s="193"/>
      <c r="AF113" s="195"/>
      <c r="AG113" s="195"/>
      <c r="AH113" s="195"/>
      <c r="AI113" s="193"/>
      <c r="AJ113" s="535"/>
      <c r="AK113" s="536"/>
      <c r="AL113" s="208"/>
    </row>
    <row r="114" spans="1:38" ht="9" customHeight="1" x14ac:dyDescent="0.15">
      <c r="A114" s="555"/>
      <c r="B114" s="253"/>
      <c r="C114" s="539">
        <f>IF(D114=2,1,0)</f>
        <v>1</v>
      </c>
      <c r="D114" s="542">
        <f t="shared" ref="D114" si="172">SUM(E114:E116)</f>
        <v>2</v>
      </c>
      <c r="E114" s="189">
        <f t="shared" ref="E114:E119" si="173">IF(F114&gt;H114,1,0)</f>
        <v>1</v>
      </c>
      <c r="F114" s="432">
        <v>21</v>
      </c>
      <c r="G114" s="191" t="s">
        <v>29</v>
      </c>
      <c r="H114" s="430">
        <v>16</v>
      </c>
      <c r="I114" s="189">
        <f t="shared" ref="I114:I119" si="174">IF(H114&gt;F114,1,0)</f>
        <v>0</v>
      </c>
      <c r="J114" s="545">
        <f t="shared" ref="J114" si="175">SUM(I114:I116)</f>
        <v>0</v>
      </c>
      <c r="K114" s="539">
        <f>IF(J114=2,1,0)</f>
        <v>0</v>
      </c>
      <c r="L114" s="256"/>
      <c r="N114" s="555"/>
      <c r="O114" s="253"/>
      <c r="P114" s="539">
        <f>IF(Q114=2,1,0)</f>
        <v>0</v>
      </c>
      <c r="Q114" s="542">
        <f t="shared" ref="Q114" si="176">SUM(R114:R116)</f>
        <v>0</v>
      </c>
      <c r="R114" s="189">
        <f t="shared" ref="R114:R119" si="177">IF(S114&gt;U114,1,0)</f>
        <v>0</v>
      </c>
      <c r="S114" s="432">
        <v>5</v>
      </c>
      <c r="T114" s="191" t="s">
        <v>29</v>
      </c>
      <c r="U114" s="430">
        <v>21</v>
      </c>
      <c r="V114" s="189">
        <f t="shared" ref="V114:V119" si="178">IF(U114&gt;S114,1,0)</f>
        <v>1</v>
      </c>
      <c r="W114" s="545">
        <f t="shared" ref="W114" si="179">SUM(V114:V116)</f>
        <v>1</v>
      </c>
      <c r="X114" s="539">
        <f>IF(W114=2,1,0)</f>
        <v>0</v>
      </c>
      <c r="Y114" s="256"/>
      <c r="AA114" s="537"/>
      <c r="AB114" s="208"/>
      <c r="AC114" s="536"/>
      <c r="AD114" s="535"/>
      <c r="AE114" s="193"/>
      <c r="AF114" s="195"/>
      <c r="AG114" s="195"/>
      <c r="AH114" s="195"/>
      <c r="AI114" s="193"/>
      <c r="AJ114" s="535"/>
      <c r="AK114" s="536"/>
      <c r="AL114" s="208"/>
    </row>
    <row r="115" spans="1:38" ht="9" customHeight="1" x14ac:dyDescent="0.15">
      <c r="A115" s="555"/>
      <c r="B115" s="254" t="s">
        <v>350</v>
      </c>
      <c r="C115" s="540"/>
      <c r="D115" s="543"/>
      <c r="E115" s="424">
        <f t="shared" si="173"/>
        <v>1</v>
      </c>
      <c r="F115" s="433">
        <v>21</v>
      </c>
      <c r="G115" s="425" t="s">
        <v>29</v>
      </c>
      <c r="H115" s="431">
        <v>17</v>
      </c>
      <c r="I115" s="424">
        <f t="shared" si="174"/>
        <v>0</v>
      </c>
      <c r="J115" s="546"/>
      <c r="K115" s="540"/>
      <c r="L115" s="257" t="s">
        <v>366</v>
      </c>
      <c r="N115" s="555"/>
      <c r="O115" s="254" t="s">
        <v>505</v>
      </c>
      <c r="P115" s="540"/>
      <c r="Q115" s="543"/>
      <c r="R115" s="424">
        <f t="shared" si="177"/>
        <v>0</v>
      </c>
      <c r="S115" s="433"/>
      <c r="T115" s="487" t="s">
        <v>531</v>
      </c>
      <c r="U115" s="431"/>
      <c r="V115" s="424">
        <f t="shared" si="178"/>
        <v>0</v>
      </c>
      <c r="W115" s="546"/>
      <c r="X115" s="540"/>
      <c r="Y115" s="257" t="s">
        <v>527</v>
      </c>
      <c r="AA115" s="537"/>
      <c r="AB115" s="208"/>
      <c r="AC115" s="536"/>
      <c r="AD115" s="535"/>
      <c r="AE115" s="193"/>
      <c r="AF115" s="195"/>
      <c r="AG115" s="195"/>
      <c r="AH115" s="195"/>
      <c r="AI115" s="193"/>
      <c r="AJ115" s="535"/>
      <c r="AK115" s="536"/>
      <c r="AL115" s="208"/>
    </row>
    <row r="116" spans="1:38" ht="9" customHeight="1" x14ac:dyDescent="0.15">
      <c r="A116" s="555"/>
      <c r="B116" s="255"/>
      <c r="C116" s="541"/>
      <c r="D116" s="544"/>
      <c r="E116" s="436">
        <f t="shared" si="173"/>
        <v>0</v>
      </c>
      <c r="F116" s="434"/>
      <c r="G116" s="435" t="s">
        <v>29</v>
      </c>
      <c r="H116" s="200"/>
      <c r="I116" s="436">
        <f t="shared" si="174"/>
        <v>0</v>
      </c>
      <c r="J116" s="547"/>
      <c r="K116" s="541"/>
      <c r="L116" s="258"/>
      <c r="N116" s="555"/>
      <c r="O116" s="255"/>
      <c r="P116" s="541"/>
      <c r="Q116" s="544"/>
      <c r="R116" s="436">
        <f t="shared" si="177"/>
        <v>0</v>
      </c>
      <c r="S116" s="434"/>
      <c r="T116" s="435" t="s">
        <v>29</v>
      </c>
      <c r="U116" s="200"/>
      <c r="V116" s="436">
        <f t="shared" si="178"/>
        <v>0</v>
      </c>
      <c r="W116" s="547"/>
      <c r="X116" s="541"/>
      <c r="Y116" s="258"/>
      <c r="AA116" s="537"/>
      <c r="AB116" s="208"/>
      <c r="AC116" s="536"/>
      <c r="AD116" s="535"/>
      <c r="AE116" s="193"/>
      <c r="AF116" s="195"/>
      <c r="AG116" s="195"/>
      <c r="AH116" s="195"/>
      <c r="AI116" s="193"/>
      <c r="AJ116" s="535"/>
      <c r="AK116" s="536"/>
      <c r="AL116" s="208"/>
    </row>
    <row r="117" spans="1:38" ht="9" customHeight="1" x14ac:dyDescent="0.15">
      <c r="A117" s="555"/>
      <c r="B117" s="253" t="s">
        <v>352</v>
      </c>
      <c r="C117" s="539">
        <f>IF(D117=2,1,0)</f>
        <v>0</v>
      </c>
      <c r="D117" s="542">
        <f t="shared" ref="D117" si="180">SUM(E117:E119)</f>
        <v>0</v>
      </c>
      <c r="E117" s="189">
        <f t="shared" si="173"/>
        <v>0</v>
      </c>
      <c r="F117" s="432">
        <v>12</v>
      </c>
      <c r="G117" s="191" t="s">
        <v>29</v>
      </c>
      <c r="H117" s="430">
        <v>21</v>
      </c>
      <c r="I117" s="189">
        <f t="shared" si="174"/>
        <v>1</v>
      </c>
      <c r="J117" s="545">
        <f t="shared" ref="J117" si="181">SUM(I117:I119)</f>
        <v>2</v>
      </c>
      <c r="K117" s="539">
        <f>IF(J117=2,1,0)</f>
        <v>1</v>
      </c>
      <c r="L117" s="256" t="s">
        <v>367</v>
      </c>
      <c r="N117" s="555"/>
      <c r="O117" s="253" t="s">
        <v>508</v>
      </c>
      <c r="P117" s="539">
        <f>IF(Q117=2,1,0)</f>
        <v>0</v>
      </c>
      <c r="Q117" s="542">
        <f t="shared" ref="Q117" si="182">SUM(R117:R119)</f>
        <v>0</v>
      </c>
      <c r="R117" s="189">
        <f t="shared" si="177"/>
        <v>0</v>
      </c>
      <c r="S117" s="432">
        <v>3</v>
      </c>
      <c r="T117" s="191" t="s">
        <v>29</v>
      </c>
      <c r="U117" s="430">
        <v>21</v>
      </c>
      <c r="V117" s="189">
        <f t="shared" si="178"/>
        <v>1</v>
      </c>
      <c r="W117" s="545">
        <f t="shared" ref="W117" si="183">SUM(V117:V119)</f>
        <v>2</v>
      </c>
      <c r="X117" s="539">
        <f>IF(W117=2,1,0)</f>
        <v>1</v>
      </c>
      <c r="Y117" s="256" t="s">
        <v>519</v>
      </c>
      <c r="AA117" s="537"/>
      <c r="AB117" s="208"/>
      <c r="AC117" s="536"/>
      <c r="AD117" s="535"/>
      <c r="AE117" s="193"/>
      <c r="AF117" s="195"/>
      <c r="AG117" s="195"/>
      <c r="AH117" s="195"/>
      <c r="AI117" s="193"/>
      <c r="AJ117" s="535"/>
      <c r="AK117" s="536"/>
      <c r="AL117" s="208"/>
    </row>
    <row r="118" spans="1:38" ht="9" customHeight="1" x14ac:dyDescent="0.15">
      <c r="A118" s="555"/>
      <c r="B118" s="254" t="s">
        <v>351</v>
      </c>
      <c r="C118" s="540"/>
      <c r="D118" s="543"/>
      <c r="E118" s="424">
        <f t="shared" si="173"/>
        <v>0</v>
      </c>
      <c r="F118" s="433">
        <v>21</v>
      </c>
      <c r="G118" s="425" t="s">
        <v>29</v>
      </c>
      <c r="H118" s="431">
        <v>23</v>
      </c>
      <c r="I118" s="424">
        <f t="shared" si="174"/>
        <v>1</v>
      </c>
      <c r="J118" s="546"/>
      <c r="K118" s="540"/>
      <c r="L118" s="257" t="s">
        <v>499</v>
      </c>
      <c r="N118" s="555"/>
      <c r="O118" s="254" t="s">
        <v>509</v>
      </c>
      <c r="P118" s="540"/>
      <c r="Q118" s="543"/>
      <c r="R118" s="424">
        <f t="shared" si="177"/>
        <v>0</v>
      </c>
      <c r="S118" s="433">
        <v>4</v>
      </c>
      <c r="T118" s="425" t="s">
        <v>29</v>
      </c>
      <c r="U118" s="431">
        <v>21</v>
      </c>
      <c r="V118" s="424">
        <f t="shared" si="178"/>
        <v>1</v>
      </c>
      <c r="W118" s="546"/>
      <c r="X118" s="540"/>
      <c r="Y118" s="257" t="s">
        <v>520</v>
      </c>
      <c r="AA118" s="537"/>
      <c r="AB118" s="209"/>
      <c r="AC118" s="209"/>
      <c r="AD118" s="538"/>
      <c r="AE118" s="538"/>
      <c r="AF118" s="538"/>
      <c r="AG118" s="538"/>
      <c r="AH118" s="538"/>
      <c r="AI118" s="538"/>
      <c r="AJ118" s="538"/>
      <c r="AK118" s="65"/>
      <c r="AL118" s="209"/>
    </row>
    <row r="119" spans="1:38" ht="9" customHeight="1" x14ac:dyDescent="0.15">
      <c r="A119" s="556"/>
      <c r="B119" s="255"/>
      <c r="C119" s="541"/>
      <c r="D119" s="544"/>
      <c r="E119" s="436">
        <f t="shared" si="173"/>
        <v>0</v>
      </c>
      <c r="F119" s="434"/>
      <c r="G119" s="435" t="s">
        <v>29</v>
      </c>
      <c r="H119" s="200"/>
      <c r="I119" s="436">
        <f t="shared" si="174"/>
        <v>0</v>
      </c>
      <c r="J119" s="547"/>
      <c r="K119" s="541"/>
      <c r="L119" s="258"/>
      <c r="N119" s="556"/>
      <c r="O119" s="255"/>
      <c r="P119" s="541"/>
      <c r="Q119" s="544"/>
      <c r="R119" s="436">
        <f t="shared" si="177"/>
        <v>0</v>
      </c>
      <c r="S119" s="434"/>
      <c r="T119" s="435" t="s">
        <v>29</v>
      </c>
      <c r="U119" s="200"/>
      <c r="V119" s="436">
        <f t="shared" si="178"/>
        <v>0</v>
      </c>
      <c r="W119" s="547"/>
      <c r="X119" s="541"/>
      <c r="Y119" s="258"/>
      <c r="AA119" s="537"/>
      <c r="AB119" s="205"/>
      <c r="AC119" s="205"/>
      <c r="AD119" s="538"/>
      <c r="AE119" s="538"/>
      <c r="AF119" s="538"/>
      <c r="AG119" s="538"/>
      <c r="AH119" s="538"/>
      <c r="AI119" s="538"/>
      <c r="AJ119" s="538"/>
      <c r="AK119" s="65"/>
      <c r="AL119" s="205"/>
    </row>
    <row r="120" spans="1:38" ht="12" customHeight="1" x14ac:dyDescent="0.15">
      <c r="A120" s="554">
        <v>22</v>
      </c>
      <c r="B120" s="241" t="str">
        <f>IF(AD49=2,AB49,AL49)</f>
        <v>桜台中</v>
      </c>
      <c r="C120" s="242"/>
      <c r="D120" s="560">
        <f>SUM(C122:C130)</f>
        <v>2</v>
      </c>
      <c r="E120" s="561"/>
      <c r="F120" s="561"/>
      <c r="G120" s="561" t="s">
        <v>71</v>
      </c>
      <c r="H120" s="561">
        <f>SUM(K122:K130)</f>
        <v>1</v>
      </c>
      <c r="I120" s="561"/>
      <c r="J120" s="564"/>
      <c r="K120" s="243"/>
      <c r="L120" s="244" t="str">
        <f>IF(AD60=2,AB60,AL60)</f>
        <v>大網中</v>
      </c>
      <c r="N120" s="212"/>
      <c r="O120" s="209"/>
      <c r="P120" s="206"/>
      <c r="Q120" s="65"/>
      <c r="R120" s="65"/>
      <c r="S120" s="65"/>
      <c r="T120" s="65"/>
      <c r="U120" s="65"/>
      <c r="V120" s="65"/>
      <c r="W120" s="65"/>
      <c r="X120" s="51"/>
      <c r="Y120" s="209"/>
      <c r="AA120" s="537"/>
      <c r="AB120" s="208"/>
      <c r="AC120" s="536"/>
      <c r="AD120" s="535"/>
      <c r="AE120" s="193"/>
      <c r="AF120" s="195"/>
      <c r="AG120" s="195"/>
      <c r="AH120" s="195"/>
      <c r="AI120" s="193"/>
      <c r="AJ120" s="535"/>
      <c r="AK120" s="536"/>
      <c r="AL120" s="208"/>
    </row>
    <row r="121" spans="1:38" ht="9.75" customHeight="1" x14ac:dyDescent="0.15">
      <c r="A121" s="555"/>
      <c r="B121" s="245" t="str">
        <f>VLOOKUP(B120,Ｔ!$D$3:$E$100,2,FALSE)</f>
        <v>（印旛）</v>
      </c>
      <c r="C121" s="246"/>
      <c r="D121" s="562"/>
      <c r="E121" s="563"/>
      <c r="F121" s="563"/>
      <c r="G121" s="563"/>
      <c r="H121" s="563"/>
      <c r="I121" s="563"/>
      <c r="J121" s="565"/>
      <c r="K121" s="247"/>
      <c r="L121" s="248" t="str">
        <f>VLOOKUP(L120,Ｔ!$D$3:$E$100,2,FALSE)</f>
        <v>（山武）</v>
      </c>
      <c r="N121" s="212"/>
      <c r="O121" s="205"/>
      <c r="P121" s="122"/>
      <c r="Q121" s="65"/>
      <c r="R121" s="65"/>
      <c r="S121" s="65"/>
      <c r="T121" s="65"/>
      <c r="U121" s="65"/>
      <c r="V121" s="65"/>
      <c r="W121" s="65"/>
      <c r="X121" s="51"/>
      <c r="Y121" s="205"/>
      <c r="AA121" s="537"/>
      <c r="AB121" s="208"/>
      <c r="AC121" s="536"/>
      <c r="AD121" s="535"/>
      <c r="AE121" s="193"/>
      <c r="AF121" s="195"/>
      <c r="AG121" s="195"/>
      <c r="AH121" s="195"/>
      <c r="AI121" s="193"/>
      <c r="AJ121" s="535"/>
      <c r="AK121" s="536"/>
      <c r="AL121" s="208"/>
    </row>
    <row r="122" spans="1:38" ht="9" customHeight="1" x14ac:dyDescent="0.15">
      <c r="A122" s="555"/>
      <c r="B122" s="253" t="s">
        <v>508</v>
      </c>
      <c r="C122" s="539">
        <f>IF(D122=2,1,0)</f>
        <v>0</v>
      </c>
      <c r="D122" s="542">
        <f t="shared" ref="D122" si="184">SUM(E122:E124)</f>
        <v>0</v>
      </c>
      <c r="E122" s="189">
        <f>IF(F122&gt;H122,1,0)</f>
        <v>0</v>
      </c>
      <c r="F122" s="432">
        <v>11</v>
      </c>
      <c r="G122" s="191" t="s">
        <v>29</v>
      </c>
      <c r="H122" s="430">
        <v>21</v>
      </c>
      <c r="I122" s="189">
        <f>IF(H122&gt;F122,1,0)</f>
        <v>1</v>
      </c>
      <c r="J122" s="545">
        <f t="shared" ref="J122" si="185">SUM(I122:I124)</f>
        <v>2</v>
      </c>
      <c r="K122" s="539">
        <f>IF(J122=2,1,0)</f>
        <v>1</v>
      </c>
      <c r="L122" s="256" t="s">
        <v>384</v>
      </c>
      <c r="N122" s="212"/>
      <c r="O122" s="208"/>
      <c r="P122" s="536"/>
      <c r="Q122" s="535"/>
      <c r="R122" s="193"/>
      <c r="S122" s="195"/>
      <c r="T122" s="195"/>
      <c r="U122" s="195"/>
      <c r="V122" s="193"/>
      <c r="W122" s="535"/>
      <c r="X122" s="536"/>
      <c r="Y122" s="208"/>
      <c r="AA122" s="537"/>
      <c r="AB122" s="208"/>
      <c r="AC122" s="536"/>
      <c r="AD122" s="535"/>
      <c r="AE122" s="193"/>
      <c r="AF122" s="195"/>
      <c r="AG122" s="195"/>
      <c r="AH122" s="195"/>
      <c r="AI122" s="193"/>
      <c r="AJ122" s="535"/>
      <c r="AK122" s="536"/>
      <c r="AL122" s="208"/>
    </row>
    <row r="123" spans="1:38" ht="9" customHeight="1" x14ac:dyDescent="0.15">
      <c r="A123" s="555"/>
      <c r="B123" s="254" t="s">
        <v>509</v>
      </c>
      <c r="C123" s="540"/>
      <c r="D123" s="543"/>
      <c r="E123" s="424">
        <f>IF(F123&gt;H123,1,0)</f>
        <v>0</v>
      </c>
      <c r="F123" s="433">
        <v>9</v>
      </c>
      <c r="G123" s="425" t="s">
        <v>29</v>
      </c>
      <c r="H123" s="431">
        <v>21</v>
      </c>
      <c r="I123" s="424">
        <f>IF(H123&gt;F123,1,0)</f>
        <v>1</v>
      </c>
      <c r="J123" s="546"/>
      <c r="K123" s="540"/>
      <c r="L123" s="257" t="s">
        <v>387</v>
      </c>
      <c r="N123" s="212"/>
      <c r="O123" s="208"/>
      <c r="P123" s="536"/>
      <c r="Q123" s="535"/>
      <c r="R123" s="193"/>
      <c r="S123" s="195"/>
      <c r="T123" s="195"/>
      <c r="U123" s="195"/>
      <c r="V123" s="193"/>
      <c r="W123" s="535"/>
      <c r="X123" s="536"/>
      <c r="Y123" s="208"/>
      <c r="AA123" s="537"/>
      <c r="AC123" s="536"/>
      <c r="AD123" s="535"/>
      <c r="AE123" s="193"/>
      <c r="AF123" s="195"/>
      <c r="AG123" s="195"/>
      <c r="AH123" s="195"/>
      <c r="AI123" s="193"/>
      <c r="AJ123" s="535"/>
      <c r="AK123" s="536"/>
      <c r="AL123" s="208"/>
    </row>
    <row r="124" spans="1:38" ht="9" customHeight="1" x14ac:dyDescent="0.15">
      <c r="A124" s="555"/>
      <c r="B124" s="255"/>
      <c r="C124" s="541"/>
      <c r="D124" s="544"/>
      <c r="E124" s="436">
        <f>IF(F124&gt;H124,1,0)</f>
        <v>0</v>
      </c>
      <c r="F124" s="434"/>
      <c r="G124" s="435" t="s">
        <v>29</v>
      </c>
      <c r="H124" s="200"/>
      <c r="I124" s="436">
        <f>IF(H124&gt;F124,1,0)</f>
        <v>0</v>
      </c>
      <c r="J124" s="547"/>
      <c r="K124" s="541"/>
      <c r="L124" s="258"/>
      <c r="N124" s="212"/>
      <c r="O124" s="208"/>
      <c r="P124" s="536"/>
      <c r="Q124" s="535"/>
      <c r="R124" s="193"/>
      <c r="S124" s="195"/>
      <c r="T124" s="195"/>
      <c r="U124" s="195"/>
      <c r="V124" s="193"/>
      <c r="W124" s="535"/>
      <c r="X124" s="536"/>
      <c r="Y124" s="208"/>
      <c r="AA124" s="537"/>
      <c r="AC124" s="536"/>
      <c r="AD124" s="535"/>
      <c r="AE124" s="193"/>
      <c r="AF124" s="195"/>
      <c r="AG124" s="195"/>
      <c r="AH124" s="195"/>
      <c r="AI124" s="193"/>
      <c r="AJ124" s="535"/>
      <c r="AK124" s="536"/>
      <c r="AL124" s="208"/>
    </row>
    <row r="125" spans="1:38" ht="9" customHeight="1" x14ac:dyDescent="0.15">
      <c r="A125" s="555"/>
      <c r="B125" s="253"/>
      <c r="C125" s="539">
        <f>IF(D125=2,1,0)</f>
        <v>1</v>
      </c>
      <c r="D125" s="542">
        <f t="shared" ref="D125" si="186">SUM(E125:E127)</f>
        <v>2</v>
      </c>
      <c r="E125" s="189">
        <f t="shared" ref="E125:E130" si="187">IF(F125&gt;H125,1,0)</f>
        <v>1</v>
      </c>
      <c r="F125" s="432">
        <v>21</v>
      </c>
      <c r="G125" s="191" t="s">
        <v>29</v>
      </c>
      <c r="H125" s="430">
        <v>3</v>
      </c>
      <c r="I125" s="189">
        <f t="shared" ref="I125:I130" si="188">IF(H125&gt;F125,1,0)</f>
        <v>0</v>
      </c>
      <c r="J125" s="545">
        <f t="shared" ref="J125" si="189">SUM(I125:I127)</f>
        <v>0</v>
      </c>
      <c r="K125" s="539">
        <f>IF(J125=2,1,0)</f>
        <v>0</v>
      </c>
      <c r="L125" s="256"/>
      <c r="N125" s="212"/>
      <c r="O125" s="208"/>
      <c r="P125" s="536"/>
      <c r="Q125" s="535"/>
      <c r="R125" s="193"/>
      <c r="S125" s="195"/>
      <c r="T125" s="195"/>
      <c r="U125" s="195"/>
      <c r="V125" s="193"/>
      <c r="W125" s="535"/>
      <c r="X125" s="536"/>
      <c r="Y125" s="208"/>
      <c r="AA125" s="537"/>
      <c r="AB125" s="208"/>
      <c r="AC125" s="536"/>
      <c r="AD125" s="535"/>
      <c r="AE125" s="193"/>
      <c r="AF125" s="195"/>
      <c r="AG125" s="195"/>
      <c r="AH125" s="195"/>
      <c r="AI125" s="193"/>
      <c r="AJ125" s="535"/>
      <c r="AK125" s="536"/>
      <c r="AL125" s="208"/>
    </row>
    <row r="126" spans="1:38" ht="9" customHeight="1" x14ac:dyDescent="0.15">
      <c r="A126" s="555"/>
      <c r="B126" s="254" t="s">
        <v>507</v>
      </c>
      <c r="C126" s="540"/>
      <c r="D126" s="543"/>
      <c r="E126" s="424">
        <f t="shared" si="187"/>
        <v>1</v>
      </c>
      <c r="F126" s="433">
        <v>21</v>
      </c>
      <c r="G126" s="425" t="s">
        <v>29</v>
      </c>
      <c r="H126" s="431">
        <v>3</v>
      </c>
      <c r="I126" s="424">
        <f t="shared" si="188"/>
        <v>0</v>
      </c>
      <c r="J126" s="546"/>
      <c r="K126" s="540"/>
      <c r="L126" s="257" t="s">
        <v>526</v>
      </c>
      <c r="N126" s="212"/>
      <c r="O126" s="208"/>
      <c r="P126" s="536"/>
      <c r="Q126" s="535"/>
      <c r="R126" s="193"/>
      <c r="S126" s="195"/>
      <c r="T126" s="195"/>
      <c r="U126" s="195"/>
      <c r="V126" s="193"/>
      <c r="W126" s="535"/>
      <c r="X126" s="536"/>
      <c r="Y126" s="208"/>
      <c r="AA126" s="537"/>
      <c r="AB126" s="208"/>
      <c r="AC126" s="536"/>
      <c r="AD126" s="535"/>
      <c r="AE126" s="193"/>
      <c r="AF126" s="195"/>
      <c r="AG126" s="195"/>
      <c r="AH126" s="195"/>
      <c r="AI126" s="193"/>
      <c r="AJ126" s="535"/>
      <c r="AK126" s="536"/>
      <c r="AL126" s="208"/>
    </row>
    <row r="127" spans="1:38" ht="9" customHeight="1" x14ac:dyDescent="0.15">
      <c r="A127" s="555"/>
      <c r="B127" s="255"/>
      <c r="C127" s="541"/>
      <c r="D127" s="544"/>
      <c r="E127" s="436">
        <f t="shared" si="187"/>
        <v>0</v>
      </c>
      <c r="F127" s="434"/>
      <c r="G127" s="435" t="s">
        <v>29</v>
      </c>
      <c r="H127" s="200"/>
      <c r="I127" s="436">
        <f t="shared" si="188"/>
        <v>0</v>
      </c>
      <c r="J127" s="547"/>
      <c r="K127" s="541"/>
      <c r="L127" s="258"/>
      <c r="N127" s="212"/>
      <c r="O127" s="208"/>
      <c r="P127" s="536"/>
      <c r="Q127" s="535"/>
      <c r="R127" s="193"/>
      <c r="S127" s="195"/>
      <c r="T127" s="195"/>
      <c r="U127" s="195"/>
      <c r="V127" s="193"/>
      <c r="W127" s="535"/>
      <c r="X127" s="536"/>
      <c r="Y127" s="208"/>
      <c r="AA127" s="537"/>
      <c r="AB127" s="217"/>
      <c r="AC127" s="536"/>
      <c r="AD127" s="535"/>
      <c r="AE127" s="193"/>
      <c r="AF127" s="195"/>
      <c r="AG127" s="195"/>
      <c r="AH127" s="195"/>
      <c r="AI127" s="193"/>
      <c r="AJ127" s="535"/>
      <c r="AK127" s="536"/>
      <c r="AL127" s="208"/>
    </row>
    <row r="128" spans="1:38" ht="9" customHeight="1" x14ac:dyDescent="0.15">
      <c r="A128" s="555"/>
      <c r="B128" s="253" t="s">
        <v>505</v>
      </c>
      <c r="C128" s="539">
        <f>IF(D128=2,1,0)</f>
        <v>1</v>
      </c>
      <c r="D128" s="542">
        <f t="shared" ref="D128" si="190">SUM(E128:E130)</f>
        <v>2</v>
      </c>
      <c r="E128" s="189">
        <f t="shared" si="187"/>
        <v>1</v>
      </c>
      <c r="F128" s="432">
        <v>21</v>
      </c>
      <c r="G128" s="191" t="s">
        <v>29</v>
      </c>
      <c r="H128" s="430">
        <v>18</v>
      </c>
      <c r="I128" s="189">
        <f t="shared" si="188"/>
        <v>0</v>
      </c>
      <c r="J128" s="545">
        <f t="shared" ref="J128" si="191">SUM(I128:I130)</f>
        <v>0</v>
      </c>
      <c r="K128" s="539">
        <f>IF(J128=2,1,0)</f>
        <v>0</v>
      </c>
      <c r="L128" s="256" t="s">
        <v>383</v>
      </c>
      <c r="N128" s="212"/>
      <c r="O128" s="208"/>
      <c r="P128" s="536"/>
      <c r="Q128" s="535"/>
      <c r="R128" s="193"/>
      <c r="S128" s="195"/>
      <c r="T128" s="195"/>
      <c r="U128" s="195"/>
      <c r="V128" s="193"/>
      <c r="W128" s="535"/>
      <c r="X128" s="536"/>
      <c r="Y128" s="208"/>
      <c r="AA128" s="537"/>
      <c r="AB128" s="208"/>
      <c r="AC128" s="536"/>
      <c r="AD128" s="535"/>
      <c r="AE128" s="193"/>
      <c r="AF128" s="195"/>
      <c r="AG128" s="195"/>
      <c r="AH128" s="195"/>
      <c r="AI128" s="193"/>
      <c r="AJ128" s="535"/>
      <c r="AK128" s="536"/>
      <c r="AL128" s="208"/>
    </row>
    <row r="129" spans="1:38" ht="9" customHeight="1" x14ac:dyDescent="0.15">
      <c r="A129" s="555"/>
      <c r="B129" s="254" t="s">
        <v>506</v>
      </c>
      <c r="C129" s="540"/>
      <c r="D129" s="543"/>
      <c r="E129" s="424">
        <f t="shared" si="187"/>
        <v>1</v>
      </c>
      <c r="F129" s="433">
        <v>21</v>
      </c>
      <c r="G129" s="425" t="s">
        <v>29</v>
      </c>
      <c r="H129" s="431">
        <v>18</v>
      </c>
      <c r="I129" s="424">
        <f t="shared" si="188"/>
        <v>0</v>
      </c>
      <c r="J129" s="546"/>
      <c r="K129" s="540"/>
      <c r="L129" s="257" t="s">
        <v>385</v>
      </c>
      <c r="N129" s="212" t="s">
        <v>34</v>
      </c>
      <c r="O129" s="208"/>
      <c r="P129" s="536"/>
      <c r="Q129" s="535"/>
      <c r="R129" s="193"/>
      <c r="S129" s="195"/>
      <c r="T129" s="195"/>
      <c r="U129" s="195"/>
      <c r="V129" s="193"/>
      <c r="W129" s="535"/>
      <c r="X129" s="536"/>
      <c r="Y129" s="208"/>
      <c r="AA129" s="537"/>
      <c r="AB129" s="217"/>
      <c r="AC129" s="209"/>
      <c r="AD129" s="538"/>
      <c r="AE129" s="538"/>
      <c r="AF129" s="538"/>
      <c r="AG129" s="538"/>
      <c r="AH129" s="538"/>
      <c r="AI129" s="538"/>
      <c r="AJ129" s="538"/>
      <c r="AK129" s="65"/>
      <c r="AL129" s="209"/>
    </row>
    <row r="130" spans="1:38" ht="9" customHeight="1" x14ac:dyDescent="0.15">
      <c r="A130" s="556"/>
      <c r="B130" s="255"/>
      <c r="C130" s="541"/>
      <c r="D130" s="544"/>
      <c r="E130" s="436">
        <f t="shared" si="187"/>
        <v>0</v>
      </c>
      <c r="F130" s="434"/>
      <c r="G130" s="435" t="s">
        <v>29</v>
      </c>
      <c r="H130" s="200"/>
      <c r="I130" s="436">
        <f t="shared" si="188"/>
        <v>0</v>
      </c>
      <c r="J130" s="547"/>
      <c r="K130" s="541"/>
      <c r="L130" s="258"/>
      <c r="N130" s="216"/>
      <c r="O130" s="215"/>
      <c r="P130" s="566"/>
      <c r="Q130" s="567"/>
      <c r="R130" s="197"/>
      <c r="S130" s="199"/>
      <c r="T130" s="199"/>
      <c r="U130" s="199"/>
      <c r="V130" s="197"/>
      <c r="W130" s="567"/>
      <c r="X130" s="566"/>
      <c r="Y130" s="215"/>
      <c r="AA130" s="537"/>
      <c r="AB130" s="208"/>
      <c r="AC130" s="205"/>
      <c r="AD130" s="538"/>
      <c r="AE130" s="538"/>
      <c r="AF130" s="538"/>
      <c r="AG130" s="538"/>
      <c r="AH130" s="538"/>
      <c r="AI130" s="538"/>
      <c r="AJ130" s="538"/>
      <c r="AK130" s="65"/>
      <c r="AL130" s="205"/>
    </row>
    <row r="131" spans="1:38" ht="12" customHeight="1" x14ac:dyDescent="0.15">
      <c r="A131" s="554">
        <v>23</v>
      </c>
      <c r="B131" s="241" t="str">
        <f>IF(AD71=2,AB71,AL71)</f>
        <v>轟町中</v>
      </c>
      <c r="C131" s="242"/>
      <c r="D131" s="560">
        <f>SUM(C133:C141)</f>
        <v>1</v>
      </c>
      <c r="E131" s="561"/>
      <c r="F131" s="561"/>
      <c r="G131" s="561" t="s">
        <v>71</v>
      </c>
      <c r="H131" s="561">
        <f>SUM(K133:K141)</f>
        <v>2</v>
      </c>
      <c r="I131" s="561"/>
      <c r="J131" s="564"/>
      <c r="K131" s="243"/>
      <c r="L131" s="244" t="str">
        <f>IF(AD82=2,AB82,AL82)</f>
        <v>松戸四中</v>
      </c>
      <c r="N131" s="554">
        <v>26</v>
      </c>
      <c r="O131" s="241" t="str">
        <f>IF(Q98=2,O98,Y98)</f>
        <v>西武台千葉中</v>
      </c>
      <c r="P131" s="242"/>
      <c r="Q131" s="560">
        <f>SUM(P133:P141)</f>
        <v>2</v>
      </c>
      <c r="R131" s="561"/>
      <c r="S131" s="561"/>
      <c r="T131" s="561" t="s">
        <v>77</v>
      </c>
      <c r="U131" s="561">
        <f>SUM(X133:X141)</f>
        <v>1</v>
      </c>
      <c r="V131" s="561"/>
      <c r="W131" s="564"/>
      <c r="X131" s="243"/>
      <c r="Y131" s="244" t="str">
        <f>IF(Q109=2,O109,Y109)</f>
        <v>松戸四中</v>
      </c>
      <c r="AA131" s="537"/>
      <c r="AB131" s="208"/>
      <c r="AC131" s="536"/>
      <c r="AD131" s="535"/>
      <c r="AE131" s="193"/>
      <c r="AF131" s="195"/>
      <c r="AG131" s="195"/>
      <c r="AH131" s="195"/>
      <c r="AI131" s="193"/>
      <c r="AJ131" s="535"/>
      <c r="AK131" s="536"/>
      <c r="AL131" s="208"/>
    </row>
    <row r="132" spans="1:38" ht="9.75" customHeight="1" x14ac:dyDescent="0.15">
      <c r="A132" s="555"/>
      <c r="B132" s="245" t="str">
        <f>VLOOKUP(B131,Ｔ!$D$3:$E$100,2,FALSE)</f>
        <v>（千葉）</v>
      </c>
      <c r="C132" s="246"/>
      <c r="D132" s="562"/>
      <c r="E132" s="563"/>
      <c r="F132" s="563"/>
      <c r="G132" s="563"/>
      <c r="H132" s="563"/>
      <c r="I132" s="563"/>
      <c r="J132" s="565"/>
      <c r="K132" s="247"/>
      <c r="L132" s="248" t="str">
        <f>VLOOKUP(L131,Ｔ!$D$3:$E$100,2,FALSE)</f>
        <v>（松戸）</v>
      </c>
      <c r="N132" s="555"/>
      <c r="O132" s="245" t="str">
        <f>VLOOKUP(O131,Ｔ!$D$3:$E$100,2,FALSE)</f>
        <v>（葛北）</v>
      </c>
      <c r="P132" s="246"/>
      <c r="Q132" s="562"/>
      <c r="R132" s="563"/>
      <c r="S132" s="563"/>
      <c r="T132" s="563"/>
      <c r="U132" s="563"/>
      <c r="V132" s="563"/>
      <c r="W132" s="565"/>
      <c r="X132" s="247"/>
      <c r="Y132" s="248" t="str">
        <f>VLOOKUP(Y131,Ｔ!$D$3:$E$100,2,FALSE)</f>
        <v>（松戸）</v>
      </c>
      <c r="AA132" s="537"/>
      <c r="AB132" s="208"/>
      <c r="AC132" s="536"/>
      <c r="AD132" s="535"/>
      <c r="AE132" s="193"/>
      <c r="AF132" s="195"/>
      <c r="AG132" s="195"/>
      <c r="AH132" s="195"/>
      <c r="AI132" s="193"/>
      <c r="AJ132" s="535"/>
      <c r="AK132" s="536"/>
      <c r="AL132" s="208"/>
    </row>
    <row r="133" spans="1:38" ht="9" customHeight="1" x14ac:dyDescent="0.15">
      <c r="A133" s="555"/>
      <c r="B133" s="253" t="s">
        <v>475</v>
      </c>
      <c r="C133" s="539">
        <f>IF(D133=2,1,0)</f>
        <v>0</v>
      </c>
      <c r="D133" s="542">
        <f t="shared" ref="D133" si="192">SUM(E133:E135)</f>
        <v>0</v>
      </c>
      <c r="E133" s="189">
        <f>IF(F133&gt;H133,1,0)</f>
        <v>0</v>
      </c>
      <c r="F133" s="432">
        <v>1</v>
      </c>
      <c r="G133" s="191" t="s">
        <v>29</v>
      </c>
      <c r="H133" s="430">
        <v>21</v>
      </c>
      <c r="I133" s="189">
        <f>IF(H133&gt;F133,1,0)</f>
        <v>1</v>
      </c>
      <c r="J133" s="545">
        <f t="shared" ref="J133" si="193">SUM(I133:I135)</f>
        <v>2</v>
      </c>
      <c r="K133" s="539">
        <f>IF(J133=2,1,0)</f>
        <v>1</v>
      </c>
      <c r="L133" s="256" t="s">
        <v>516</v>
      </c>
      <c r="N133" s="555"/>
      <c r="O133" s="253" t="s">
        <v>521</v>
      </c>
      <c r="P133" s="539">
        <f>IF(Q133=2,1,0)</f>
        <v>1</v>
      </c>
      <c r="Q133" s="542">
        <f t="shared" ref="Q133" si="194">SUM(R133:R135)</f>
        <v>2</v>
      </c>
      <c r="R133" s="189">
        <f>IF(S133&gt;U133,1,0)</f>
        <v>1</v>
      </c>
      <c r="S133" s="432">
        <v>21</v>
      </c>
      <c r="T133" s="191" t="s">
        <v>29</v>
      </c>
      <c r="U133" s="430">
        <v>13</v>
      </c>
      <c r="V133" s="189">
        <f>IF(U133&gt;S133,1,0)</f>
        <v>0</v>
      </c>
      <c r="W133" s="545">
        <f t="shared" ref="W133" si="195">SUM(V133:V135)</f>
        <v>1</v>
      </c>
      <c r="X133" s="539">
        <f>IF(W133=2,1,0)</f>
        <v>0</v>
      </c>
      <c r="Y133" s="256" t="s">
        <v>516</v>
      </c>
      <c r="AA133" s="537"/>
      <c r="AB133" s="208"/>
      <c r="AC133" s="536"/>
      <c r="AD133" s="535"/>
      <c r="AE133" s="193"/>
      <c r="AF133" s="195"/>
      <c r="AG133" s="195"/>
      <c r="AH133" s="195"/>
      <c r="AI133" s="193"/>
      <c r="AJ133" s="535"/>
      <c r="AK133" s="536"/>
      <c r="AL133" s="208"/>
    </row>
    <row r="134" spans="1:38" ht="9" customHeight="1" x14ac:dyDescent="0.15">
      <c r="A134" s="555"/>
      <c r="B134" s="254" t="s">
        <v>476</v>
      </c>
      <c r="C134" s="540"/>
      <c r="D134" s="543"/>
      <c r="E134" s="424">
        <f>IF(F134&gt;H134,1,0)</f>
        <v>0</v>
      </c>
      <c r="F134" s="433">
        <v>7</v>
      </c>
      <c r="G134" s="425" t="s">
        <v>29</v>
      </c>
      <c r="H134" s="431">
        <v>21</v>
      </c>
      <c r="I134" s="424">
        <f>IF(H134&gt;F134,1,0)</f>
        <v>1</v>
      </c>
      <c r="J134" s="546"/>
      <c r="K134" s="540"/>
      <c r="L134" s="257" t="s">
        <v>517</v>
      </c>
      <c r="N134" s="555"/>
      <c r="O134" s="254" t="s">
        <v>522</v>
      </c>
      <c r="P134" s="540"/>
      <c r="Q134" s="543"/>
      <c r="R134" s="424">
        <f>IF(S134&gt;U134,1,0)</f>
        <v>0</v>
      </c>
      <c r="S134" s="433">
        <v>14</v>
      </c>
      <c r="T134" s="425" t="s">
        <v>29</v>
      </c>
      <c r="U134" s="431">
        <v>21</v>
      </c>
      <c r="V134" s="424">
        <f>IF(U134&gt;S134,1,0)</f>
        <v>1</v>
      </c>
      <c r="W134" s="546"/>
      <c r="X134" s="540"/>
      <c r="Y134" s="257" t="s">
        <v>517</v>
      </c>
      <c r="AA134" s="537"/>
      <c r="AB134" s="208"/>
      <c r="AC134" s="536"/>
      <c r="AD134" s="535"/>
      <c r="AE134" s="193"/>
      <c r="AF134" s="195"/>
      <c r="AG134" s="195"/>
      <c r="AH134" s="195"/>
      <c r="AI134" s="193"/>
      <c r="AJ134" s="535"/>
      <c r="AK134" s="536"/>
      <c r="AL134" s="208"/>
    </row>
    <row r="135" spans="1:38" ht="9" customHeight="1" x14ac:dyDescent="0.15">
      <c r="A135" s="555"/>
      <c r="B135" s="255"/>
      <c r="C135" s="541"/>
      <c r="D135" s="544"/>
      <c r="E135" s="436">
        <f>IF(F135&gt;H135,1,0)</f>
        <v>0</v>
      </c>
      <c r="F135" s="434"/>
      <c r="G135" s="435" t="s">
        <v>29</v>
      </c>
      <c r="H135" s="200"/>
      <c r="I135" s="436">
        <f>IF(H135&gt;F135,1,0)</f>
        <v>0</v>
      </c>
      <c r="J135" s="547"/>
      <c r="K135" s="541"/>
      <c r="L135" s="258"/>
      <c r="N135" s="555"/>
      <c r="O135" s="255"/>
      <c r="P135" s="541"/>
      <c r="Q135" s="544"/>
      <c r="R135" s="436">
        <f>IF(S135&gt;U135,1,0)</f>
        <v>1</v>
      </c>
      <c r="S135" s="434">
        <v>21</v>
      </c>
      <c r="T135" s="435" t="s">
        <v>29</v>
      </c>
      <c r="U135" s="200">
        <v>16</v>
      </c>
      <c r="V135" s="436">
        <f>IF(U135&gt;S135,1,0)</f>
        <v>0</v>
      </c>
      <c r="W135" s="547"/>
      <c r="X135" s="541"/>
      <c r="Y135" s="258"/>
      <c r="AA135" s="537"/>
      <c r="AB135" s="208"/>
      <c r="AC135" s="536"/>
      <c r="AD135" s="535"/>
      <c r="AE135" s="193"/>
      <c r="AF135" s="195"/>
      <c r="AG135" s="195"/>
      <c r="AH135" s="195"/>
      <c r="AI135" s="193"/>
      <c r="AJ135" s="535"/>
      <c r="AK135" s="536"/>
      <c r="AL135" s="208"/>
    </row>
    <row r="136" spans="1:38" ht="9" customHeight="1" x14ac:dyDescent="0.15">
      <c r="A136" s="555"/>
      <c r="B136" s="253"/>
      <c r="C136" s="539">
        <f>IF(D136=2,1,0)</f>
        <v>1</v>
      </c>
      <c r="D136" s="542">
        <f t="shared" ref="D136" si="196">SUM(E136:E138)</f>
        <v>2</v>
      </c>
      <c r="E136" s="189">
        <f t="shared" ref="E136:E141" si="197">IF(F136&gt;H136,1,0)</f>
        <v>1</v>
      </c>
      <c r="F136" s="432">
        <v>21</v>
      </c>
      <c r="G136" s="191" t="s">
        <v>29</v>
      </c>
      <c r="H136" s="430">
        <v>9</v>
      </c>
      <c r="I136" s="189">
        <f t="shared" ref="I136:I141" si="198">IF(H136&gt;F136,1,0)</f>
        <v>0</v>
      </c>
      <c r="J136" s="545">
        <f t="shared" ref="J136" si="199">SUM(I136:I138)</f>
        <v>0</v>
      </c>
      <c r="K136" s="539">
        <f>IF(J136=2,1,0)</f>
        <v>0</v>
      </c>
      <c r="L136" s="256"/>
      <c r="N136" s="555"/>
      <c r="O136" s="253"/>
      <c r="P136" s="539">
        <f>IF(Q136=2,1,0)</f>
        <v>1</v>
      </c>
      <c r="Q136" s="542">
        <f t="shared" ref="Q136" si="200">SUM(R136:R138)</f>
        <v>2</v>
      </c>
      <c r="R136" s="189">
        <f t="shared" ref="R136:R141" si="201">IF(S136&gt;U136,1,0)</f>
        <v>1</v>
      </c>
      <c r="S136" s="432">
        <v>21</v>
      </c>
      <c r="T136" s="191" t="s">
        <v>29</v>
      </c>
      <c r="U136" s="430">
        <v>4</v>
      </c>
      <c r="V136" s="189">
        <f t="shared" ref="V136:V141" si="202">IF(U136&gt;S136,1,0)</f>
        <v>0</v>
      </c>
      <c r="W136" s="545">
        <f t="shared" ref="W136" si="203">SUM(V136:V138)</f>
        <v>0</v>
      </c>
      <c r="X136" s="539">
        <f>IF(W136=2,1,0)</f>
        <v>0</v>
      </c>
      <c r="Y136" s="256"/>
      <c r="AA136" s="537"/>
      <c r="AB136" s="208"/>
      <c r="AC136" s="536"/>
      <c r="AD136" s="535"/>
      <c r="AE136" s="193"/>
      <c r="AF136" s="195"/>
      <c r="AG136" s="195"/>
      <c r="AH136" s="195"/>
      <c r="AI136" s="193"/>
      <c r="AJ136" s="535"/>
      <c r="AK136" s="536"/>
      <c r="AL136" s="208"/>
    </row>
    <row r="137" spans="1:38" ht="9" customHeight="1" x14ac:dyDescent="0.15">
      <c r="A137" s="555"/>
      <c r="B137" s="254" t="s">
        <v>472</v>
      </c>
      <c r="C137" s="540"/>
      <c r="D137" s="543"/>
      <c r="E137" s="424">
        <f t="shared" si="197"/>
        <v>1</v>
      </c>
      <c r="F137" s="433">
        <v>21</v>
      </c>
      <c r="G137" s="425" t="s">
        <v>29</v>
      </c>
      <c r="H137" s="431">
        <v>12</v>
      </c>
      <c r="I137" s="424">
        <f t="shared" si="198"/>
        <v>0</v>
      </c>
      <c r="J137" s="546"/>
      <c r="K137" s="540"/>
      <c r="L137" s="257" t="s">
        <v>527</v>
      </c>
      <c r="N137" s="555"/>
      <c r="O137" s="254" t="s">
        <v>523</v>
      </c>
      <c r="P137" s="540"/>
      <c r="Q137" s="543"/>
      <c r="R137" s="424">
        <f t="shared" si="201"/>
        <v>1</v>
      </c>
      <c r="S137" s="433">
        <v>21</v>
      </c>
      <c r="T137" s="425" t="s">
        <v>29</v>
      </c>
      <c r="U137" s="431">
        <v>9</v>
      </c>
      <c r="V137" s="424">
        <f t="shared" si="202"/>
        <v>0</v>
      </c>
      <c r="W137" s="546"/>
      <c r="X137" s="540"/>
      <c r="Y137" s="257" t="s">
        <v>527</v>
      </c>
      <c r="AA137" s="537"/>
      <c r="AB137" s="208"/>
      <c r="AC137" s="536"/>
      <c r="AD137" s="535"/>
      <c r="AE137" s="193"/>
      <c r="AF137" s="195"/>
      <c r="AG137" s="195"/>
      <c r="AH137" s="195"/>
      <c r="AI137" s="193"/>
      <c r="AJ137" s="535"/>
      <c r="AK137" s="536"/>
      <c r="AL137" s="208"/>
    </row>
    <row r="138" spans="1:38" ht="9" customHeight="1" x14ac:dyDescent="0.15">
      <c r="A138" s="555"/>
      <c r="B138" s="255"/>
      <c r="C138" s="541"/>
      <c r="D138" s="544"/>
      <c r="E138" s="436">
        <f t="shared" si="197"/>
        <v>0</v>
      </c>
      <c r="F138" s="434"/>
      <c r="G138" s="435" t="s">
        <v>29</v>
      </c>
      <c r="H138" s="200"/>
      <c r="I138" s="436">
        <f t="shared" si="198"/>
        <v>0</v>
      </c>
      <c r="J138" s="547"/>
      <c r="K138" s="541"/>
      <c r="L138" s="258"/>
      <c r="N138" s="555"/>
      <c r="O138" s="255"/>
      <c r="P138" s="541"/>
      <c r="Q138" s="544"/>
      <c r="R138" s="436">
        <f t="shared" si="201"/>
        <v>0</v>
      </c>
      <c r="S138" s="434"/>
      <c r="T138" s="435" t="s">
        <v>29</v>
      </c>
      <c r="U138" s="200"/>
      <c r="V138" s="436">
        <f t="shared" si="202"/>
        <v>0</v>
      </c>
      <c r="W138" s="547"/>
      <c r="X138" s="541"/>
      <c r="Y138" s="258"/>
      <c r="AA138" s="537"/>
      <c r="AB138" s="208"/>
      <c r="AC138" s="536"/>
      <c r="AD138" s="535"/>
      <c r="AE138" s="193"/>
      <c r="AF138" s="195"/>
      <c r="AG138" s="195"/>
      <c r="AH138" s="195"/>
      <c r="AI138" s="193"/>
      <c r="AJ138" s="535"/>
      <c r="AK138" s="536"/>
      <c r="AL138" s="208"/>
    </row>
    <row r="139" spans="1:38" ht="9" customHeight="1" x14ac:dyDescent="0.15">
      <c r="A139" s="555"/>
      <c r="B139" s="253" t="s">
        <v>473</v>
      </c>
      <c r="C139" s="539">
        <f>IF(D139=2,1,0)</f>
        <v>0</v>
      </c>
      <c r="D139" s="542">
        <f t="shared" ref="D139" si="204">SUM(E139:E141)</f>
        <v>0</v>
      </c>
      <c r="E139" s="189">
        <f t="shared" si="197"/>
        <v>0</v>
      </c>
      <c r="F139" s="432">
        <v>2</v>
      </c>
      <c r="G139" s="191" t="s">
        <v>29</v>
      </c>
      <c r="H139" s="430">
        <v>21</v>
      </c>
      <c r="I139" s="189">
        <f t="shared" si="198"/>
        <v>1</v>
      </c>
      <c r="J139" s="545">
        <f t="shared" ref="J139" si="205">SUM(I139:I141)</f>
        <v>2</v>
      </c>
      <c r="K139" s="539">
        <f>IF(J139=2,1,0)</f>
        <v>1</v>
      </c>
      <c r="L139" s="256" t="s">
        <v>519</v>
      </c>
      <c r="N139" s="555"/>
      <c r="O139" s="253" t="s">
        <v>524</v>
      </c>
      <c r="P139" s="539">
        <f>IF(Q139=2,1,0)</f>
        <v>0</v>
      </c>
      <c r="Q139" s="542">
        <f t="shared" ref="Q139" si="206">SUM(R139:R141)</f>
        <v>0</v>
      </c>
      <c r="R139" s="189">
        <f t="shared" si="201"/>
        <v>0</v>
      </c>
      <c r="S139" s="432">
        <v>18</v>
      </c>
      <c r="T139" s="191" t="s">
        <v>29</v>
      </c>
      <c r="U139" s="430">
        <v>21</v>
      </c>
      <c r="V139" s="189">
        <f t="shared" si="202"/>
        <v>1</v>
      </c>
      <c r="W139" s="545">
        <f t="shared" ref="W139" si="207">SUM(V139:V141)</f>
        <v>2</v>
      </c>
      <c r="X139" s="539">
        <f>IF(W139=2,1,0)</f>
        <v>1</v>
      </c>
      <c r="Y139" s="256" t="s">
        <v>519</v>
      </c>
      <c r="AA139" s="537"/>
      <c r="AB139" s="208"/>
      <c r="AC139" s="536"/>
      <c r="AD139" s="535"/>
      <c r="AE139" s="193"/>
      <c r="AF139" s="195"/>
      <c r="AG139" s="195"/>
      <c r="AH139" s="195"/>
      <c r="AI139" s="193"/>
      <c r="AJ139" s="535"/>
      <c r="AK139" s="536"/>
      <c r="AL139" s="208"/>
    </row>
    <row r="140" spans="1:38" ht="9" customHeight="1" x14ac:dyDescent="0.15">
      <c r="A140" s="555"/>
      <c r="B140" s="254" t="s">
        <v>474</v>
      </c>
      <c r="C140" s="540"/>
      <c r="D140" s="543"/>
      <c r="E140" s="424">
        <f t="shared" si="197"/>
        <v>0</v>
      </c>
      <c r="F140" s="433">
        <v>2</v>
      </c>
      <c r="G140" s="425" t="s">
        <v>29</v>
      </c>
      <c r="H140" s="431">
        <v>21</v>
      </c>
      <c r="I140" s="424">
        <f t="shared" si="198"/>
        <v>1</v>
      </c>
      <c r="J140" s="546"/>
      <c r="K140" s="540"/>
      <c r="L140" s="257" t="s">
        <v>520</v>
      </c>
      <c r="N140" s="555"/>
      <c r="O140" s="254" t="s">
        <v>525</v>
      </c>
      <c r="P140" s="540"/>
      <c r="Q140" s="543"/>
      <c r="R140" s="424">
        <f t="shared" si="201"/>
        <v>0</v>
      </c>
      <c r="S140" s="433">
        <v>12</v>
      </c>
      <c r="T140" s="425" t="s">
        <v>29</v>
      </c>
      <c r="U140" s="431">
        <v>21</v>
      </c>
      <c r="V140" s="424">
        <f t="shared" si="202"/>
        <v>1</v>
      </c>
      <c r="W140" s="546"/>
      <c r="X140" s="540"/>
      <c r="Y140" s="257" t="s">
        <v>520</v>
      </c>
      <c r="AA140" s="537"/>
      <c r="AB140" s="209"/>
      <c r="AC140" s="206"/>
      <c r="AD140" s="538"/>
      <c r="AE140" s="538"/>
      <c r="AF140" s="538"/>
      <c r="AG140" s="538"/>
      <c r="AH140" s="538"/>
      <c r="AI140" s="538"/>
      <c r="AJ140" s="538"/>
      <c r="AK140" s="51"/>
      <c r="AL140" s="209"/>
    </row>
    <row r="141" spans="1:38" ht="9" customHeight="1" x14ac:dyDescent="0.15">
      <c r="A141" s="556"/>
      <c r="B141" s="255"/>
      <c r="C141" s="541"/>
      <c r="D141" s="544"/>
      <c r="E141" s="436">
        <f t="shared" si="197"/>
        <v>0</v>
      </c>
      <c r="F141" s="434"/>
      <c r="G141" s="435" t="s">
        <v>29</v>
      </c>
      <c r="H141" s="200"/>
      <c r="I141" s="436">
        <f t="shared" si="198"/>
        <v>0</v>
      </c>
      <c r="J141" s="547"/>
      <c r="K141" s="541"/>
      <c r="L141" s="258"/>
      <c r="N141" s="556"/>
      <c r="O141" s="255"/>
      <c r="P141" s="541"/>
      <c r="Q141" s="544"/>
      <c r="R141" s="436">
        <f t="shared" si="201"/>
        <v>0</v>
      </c>
      <c r="S141" s="434"/>
      <c r="T141" s="435" t="s">
        <v>29</v>
      </c>
      <c r="U141" s="200"/>
      <c r="V141" s="436">
        <f t="shared" si="202"/>
        <v>0</v>
      </c>
      <c r="W141" s="547"/>
      <c r="X141" s="541"/>
      <c r="Y141" s="258"/>
      <c r="AA141" s="537"/>
      <c r="AB141" s="205"/>
      <c r="AC141" s="122"/>
      <c r="AD141" s="538"/>
      <c r="AE141" s="538"/>
      <c r="AF141" s="538"/>
      <c r="AG141" s="538"/>
      <c r="AH141" s="538"/>
      <c r="AI141" s="538"/>
      <c r="AJ141" s="538"/>
      <c r="AK141" s="51"/>
      <c r="AL141" s="205"/>
    </row>
    <row r="142" spans="1:38" ht="12" customHeight="1" x14ac:dyDescent="0.15">
      <c r="Q142" s="48"/>
      <c r="S142" s="48"/>
      <c r="T142" s="48"/>
      <c r="U142" s="48"/>
      <c r="W142" s="48"/>
      <c r="X142" s="48"/>
      <c r="AA142" s="537"/>
      <c r="AB142" s="208"/>
      <c r="AC142" s="536"/>
      <c r="AD142" s="535"/>
      <c r="AE142" s="193"/>
      <c r="AF142" s="195"/>
      <c r="AG142" s="195"/>
      <c r="AH142" s="195"/>
      <c r="AI142" s="193"/>
      <c r="AJ142" s="535"/>
      <c r="AK142" s="536"/>
      <c r="AL142" s="208"/>
    </row>
    <row r="143" spans="1:38" ht="9" customHeight="1" x14ac:dyDescent="0.15">
      <c r="Q143" s="48"/>
      <c r="S143" s="48"/>
      <c r="T143" s="48"/>
      <c r="U143" s="48"/>
      <c r="W143" s="48"/>
      <c r="X143" s="48"/>
      <c r="AA143" s="537"/>
      <c r="AB143" s="208"/>
      <c r="AC143" s="536"/>
      <c r="AD143" s="535"/>
      <c r="AE143" s="268"/>
      <c r="AF143" s="267"/>
      <c r="AG143" s="267"/>
      <c r="AH143" s="267"/>
      <c r="AI143" s="268"/>
      <c r="AJ143" s="535"/>
      <c r="AK143" s="536"/>
      <c r="AL143" s="208"/>
    </row>
    <row r="144" spans="1:38" ht="9" customHeight="1" x14ac:dyDescent="0.15">
      <c r="Q144" s="48"/>
      <c r="S144" s="48"/>
      <c r="T144" s="48"/>
      <c r="U144" s="48"/>
      <c r="W144" s="48"/>
      <c r="X144" s="48"/>
      <c r="AA144" s="537"/>
      <c r="AB144" s="208"/>
      <c r="AC144" s="536"/>
      <c r="AD144" s="535"/>
      <c r="AE144" s="193"/>
      <c r="AF144" s="195"/>
      <c r="AG144" s="195"/>
      <c r="AH144" s="195"/>
      <c r="AI144" s="193"/>
      <c r="AJ144" s="535"/>
      <c r="AK144" s="536"/>
      <c r="AL144" s="208"/>
    </row>
    <row r="145" spans="14:38" ht="9" customHeight="1" x14ac:dyDescent="0.15">
      <c r="Q145" s="48"/>
      <c r="S145" s="48"/>
      <c r="T145" s="48"/>
      <c r="U145" s="48"/>
      <c r="W145" s="48"/>
      <c r="X145" s="48"/>
      <c r="AA145" s="537"/>
      <c r="AB145" s="208"/>
      <c r="AC145" s="536"/>
      <c r="AD145" s="535"/>
      <c r="AE145" s="193"/>
      <c r="AF145" s="195"/>
      <c r="AG145" s="195"/>
      <c r="AH145" s="195"/>
      <c r="AI145" s="193"/>
      <c r="AJ145" s="535"/>
      <c r="AK145" s="536"/>
      <c r="AL145" s="208"/>
    </row>
    <row r="146" spans="14:38" ht="9" customHeight="1" x14ac:dyDescent="0.15">
      <c r="Q146" s="48"/>
      <c r="S146" s="48"/>
      <c r="T146" s="48"/>
      <c r="U146" s="48"/>
      <c r="W146" s="48"/>
      <c r="X146" s="48"/>
      <c r="AA146" s="537"/>
      <c r="AB146" s="208"/>
      <c r="AC146" s="536"/>
      <c r="AD146" s="535"/>
      <c r="AE146" s="193"/>
      <c r="AF146" s="195"/>
      <c r="AG146" s="195"/>
      <c r="AH146" s="195"/>
      <c r="AI146" s="193"/>
      <c r="AJ146" s="535"/>
      <c r="AK146" s="536"/>
      <c r="AL146" s="208"/>
    </row>
    <row r="147" spans="14:38" ht="9" customHeight="1" x14ac:dyDescent="0.15">
      <c r="Q147" s="48"/>
      <c r="S147" s="48"/>
      <c r="T147" s="48"/>
      <c r="U147" s="48"/>
      <c r="W147" s="48"/>
      <c r="X147" s="48"/>
      <c r="AA147" s="537"/>
      <c r="AB147" s="208"/>
      <c r="AC147" s="536"/>
      <c r="AD147" s="535"/>
      <c r="AE147" s="193"/>
      <c r="AF147" s="195"/>
      <c r="AG147" s="195"/>
      <c r="AH147" s="195"/>
      <c r="AI147" s="193"/>
      <c r="AJ147" s="535"/>
      <c r="AK147" s="536"/>
      <c r="AL147" s="208"/>
    </row>
    <row r="148" spans="14:38" ht="9" customHeight="1" x14ac:dyDescent="0.15">
      <c r="Q148" s="48"/>
      <c r="S148" s="48"/>
      <c r="T148" s="48"/>
      <c r="U148" s="48"/>
      <c r="W148" s="48"/>
      <c r="X148" s="48"/>
      <c r="AA148" s="537"/>
      <c r="AB148" s="208"/>
      <c r="AC148" s="536"/>
      <c r="AD148" s="535"/>
      <c r="AE148" s="193"/>
      <c r="AF148" s="195"/>
      <c r="AG148" s="195"/>
      <c r="AH148" s="195"/>
      <c r="AI148" s="193"/>
      <c r="AJ148" s="535"/>
      <c r="AK148" s="536"/>
      <c r="AL148" s="208"/>
    </row>
    <row r="149" spans="14:38" ht="9" customHeight="1" x14ac:dyDescent="0.15">
      <c r="Q149" s="48"/>
      <c r="S149" s="48"/>
      <c r="T149" s="48"/>
      <c r="U149" s="48"/>
      <c r="W149" s="48"/>
      <c r="X149" s="48"/>
      <c r="AA149" s="537"/>
      <c r="AB149" s="208"/>
      <c r="AC149" s="536"/>
      <c r="AD149" s="535"/>
      <c r="AE149" s="193"/>
      <c r="AF149" s="195"/>
      <c r="AG149" s="195"/>
      <c r="AH149" s="195"/>
      <c r="AI149" s="193"/>
      <c r="AJ149" s="535"/>
      <c r="AK149" s="536"/>
      <c r="AL149" s="208"/>
    </row>
    <row r="150" spans="14:38" ht="9" customHeight="1" x14ac:dyDescent="0.15">
      <c r="N150" s="212"/>
      <c r="O150" s="208"/>
      <c r="P150" s="195">
        <f>IF(Q150=2,1,0)</f>
        <v>0</v>
      </c>
      <c r="Q150" s="193"/>
      <c r="R150" s="193"/>
      <c r="S150" s="195"/>
      <c r="T150" s="195"/>
      <c r="U150" s="195"/>
      <c r="V150" s="193"/>
      <c r="W150" s="193"/>
      <c r="X150" s="195">
        <f>IF(W150=2,1,0)</f>
        <v>0</v>
      </c>
      <c r="Y150" s="208"/>
      <c r="AA150" s="537"/>
      <c r="AB150" s="208"/>
      <c r="AC150" s="536"/>
      <c r="AD150" s="535"/>
      <c r="AE150" s="193"/>
      <c r="AF150" s="195"/>
      <c r="AG150" s="195"/>
      <c r="AH150" s="195"/>
      <c r="AI150" s="193"/>
      <c r="AJ150" s="535"/>
      <c r="AK150" s="536"/>
      <c r="AL150" s="208"/>
    </row>
    <row r="151" spans="14:38" ht="9" customHeight="1" x14ac:dyDescent="0.15">
      <c r="N151" s="212" t="s">
        <v>79</v>
      </c>
      <c r="O151" s="208"/>
      <c r="P151" s="195"/>
      <c r="Q151" s="330"/>
      <c r="R151" s="193"/>
      <c r="S151" s="195"/>
      <c r="T151" s="195"/>
      <c r="U151" s="195"/>
      <c r="V151" s="193"/>
      <c r="W151" s="193"/>
      <c r="X151" s="195"/>
      <c r="Y151" s="208"/>
      <c r="AA151" s="537"/>
      <c r="AB151" s="208"/>
      <c r="AC151" s="536"/>
      <c r="AD151" s="535"/>
      <c r="AE151" s="193"/>
      <c r="AF151" s="195"/>
      <c r="AG151" s="195"/>
      <c r="AH151" s="195"/>
      <c r="AI151" s="193"/>
      <c r="AJ151" s="535"/>
      <c r="AK151" s="536"/>
      <c r="AL151" s="208"/>
    </row>
    <row r="152" spans="14:38" ht="9" customHeight="1" x14ac:dyDescent="0.15">
      <c r="N152" s="216"/>
      <c r="O152" s="215"/>
      <c r="P152" s="199"/>
      <c r="Q152" s="197"/>
      <c r="R152" s="197"/>
      <c r="S152" s="199"/>
      <c r="T152" s="199"/>
      <c r="U152" s="199"/>
      <c r="V152" s="197"/>
      <c r="W152" s="197"/>
      <c r="X152" s="199"/>
      <c r="Y152" s="215"/>
      <c r="AA152" s="50"/>
      <c r="AB152" s="186"/>
      <c r="AC152" s="186"/>
      <c r="AD152" s="65"/>
      <c r="AE152" s="50"/>
      <c r="AF152" s="51"/>
      <c r="AG152" s="51"/>
      <c r="AH152" s="51"/>
      <c r="AI152" s="50"/>
      <c r="AJ152" s="65"/>
      <c r="AK152" s="65"/>
      <c r="AL152" s="186"/>
    </row>
    <row r="153" spans="14:38" ht="12" customHeight="1" x14ac:dyDescent="0.15">
      <c r="N153" s="554">
        <v>27</v>
      </c>
      <c r="O153" s="241" t="str">
        <f>IF(Q98&lt;2,O98,Y98)</f>
        <v>蘇我中</v>
      </c>
      <c r="P153" s="242"/>
      <c r="Q153" s="560">
        <f>SUM(P155:P163)</f>
        <v>2</v>
      </c>
      <c r="R153" s="561"/>
      <c r="S153" s="561"/>
      <c r="T153" s="561" t="s">
        <v>71</v>
      </c>
      <c r="U153" s="561">
        <f>SUM(X155:X163)</f>
        <v>1</v>
      </c>
      <c r="V153" s="561"/>
      <c r="W153" s="564"/>
      <c r="X153" s="243"/>
      <c r="Y153" s="244" t="str">
        <f>IF(Q109&lt;2,O109,Y109)</f>
        <v>桜台中</v>
      </c>
      <c r="AA153" s="50"/>
      <c r="AB153" s="186"/>
      <c r="AC153" s="186"/>
      <c r="AD153" s="65"/>
      <c r="AE153" s="50"/>
      <c r="AF153" s="51"/>
      <c r="AG153" s="51"/>
      <c r="AH153" s="51"/>
      <c r="AI153" s="50"/>
      <c r="AJ153" s="65"/>
      <c r="AK153" s="65"/>
      <c r="AL153" s="186"/>
    </row>
    <row r="154" spans="14:38" ht="9" customHeight="1" x14ac:dyDescent="0.15">
      <c r="N154" s="555"/>
      <c r="O154" s="245" t="str">
        <f>VLOOKUP(O153,Ｔ!$D$3:$E$100,2,FALSE)</f>
        <v>（千葉）</v>
      </c>
      <c r="P154" s="246"/>
      <c r="Q154" s="562"/>
      <c r="R154" s="563"/>
      <c r="S154" s="563"/>
      <c r="T154" s="563"/>
      <c r="U154" s="563"/>
      <c r="V154" s="563"/>
      <c r="W154" s="565"/>
      <c r="X154" s="247"/>
      <c r="Y154" s="248" t="str">
        <f>VLOOKUP(Y153,Ｔ!$D$3:$E$100,2,FALSE)</f>
        <v>（印旛）</v>
      </c>
      <c r="AA154" s="50"/>
      <c r="AB154" s="186"/>
      <c r="AC154" s="186"/>
      <c r="AD154" s="65"/>
      <c r="AE154" s="50"/>
      <c r="AF154" s="51"/>
      <c r="AG154" s="51"/>
      <c r="AH154" s="51"/>
      <c r="AI154" s="50"/>
      <c r="AJ154" s="65"/>
      <c r="AK154" s="65"/>
      <c r="AL154" s="186"/>
    </row>
    <row r="155" spans="14:38" ht="9" customHeight="1" x14ac:dyDescent="0.15">
      <c r="N155" s="555"/>
      <c r="O155" s="253" t="s">
        <v>363</v>
      </c>
      <c r="P155" s="539">
        <f>IF(Q155=2,1,0)</f>
        <v>1</v>
      </c>
      <c r="Q155" s="542">
        <f>SUM(R155:R157)</f>
        <v>2</v>
      </c>
      <c r="R155" s="189">
        <f t="shared" ref="R155:R163" si="208">IF(S155&gt;U155,1,0)</f>
        <v>1</v>
      </c>
      <c r="S155" s="307">
        <v>21</v>
      </c>
      <c r="T155" s="191" t="s">
        <v>81</v>
      </c>
      <c r="U155" s="302">
        <v>19</v>
      </c>
      <c r="V155" s="189">
        <f t="shared" ref="V155:V163" si="209">IF(U155&gt;S155,1,0)</f>
        <v>0</v>
      </c>
      <c r="W155" s="545">
        <f>SUM(V155:V157)</f>
        <v>0</v>
      </c>
      <c r="X155" s="539">
        <f>IF(W155=2,1,0)</f>
        <v>0</v>
      </c>
      <c r="Y155" s="256" t="s">
        <v>505</v>
      </c>
      <c r="AA155" s="50"/>
      <c r="AB155" s="186"/>
      <c r="AC155" s="186"/>
      <c r="AD155" s="65"/>
      <c r="AE155" s="50"/>
      <c r="AF155" s="51"/>
      <c r="AG155" s="51"/>
      <c r="AH155" s="51"/>
      <c r="AI155" s="50"/>
      <c r="AJ155" s="65"/>
      <c r="AK155" s="65"/>
      <c r="AL155" s="186"/>
    </row>
    <row r="156" spans="14:38" ht="9" customHeight="1" x14ac:dyDescent="0.15">
      <c r="N156" s="555"/>
      <c r="O156" s="254" t="s">
        <v>365</v>
      </c>
      <c r="P156" s="540"/>
      <c r="Q156" s="543"/>
      <c r="R156" s="301">
        <f t="shared" si="208"/>
        <v>1</v>
      </c>
      <c r="S156" s="304">
        <v>21</v>
      </c>
      <c r="T156" s="300" t="s">
        <v>81</v>
      </c>
      <c r="U156" s="303">
        <v>8</v>
      </c>
      <c r="V156" s="301">
        <f t="shared" si="209"/>
        <v>0</v>
      </c>
      <c r="W156" s="546"/>
      <c r="X156" s="540"/>
      <c r="Y156" s="257" t="s">
        <v>506</v>
      </c>
      <c r="AA156" s="50"/>
      <c r="AB156" s="186"/>
      <c r="AC156" s="186"/>
      <c r="AD156" s="65"/>
      <c r="AE156" s="50"/>
      <c r="AF156" s="51"/>
      <c r="AG156" s="51"/>
      <c r="AH156" s="51"/>
      <c r="AI156" s="50"/>
      <c r="AJ156" s="65"/>
      <c r="AK156" s="65"/>
      <c r="AL156" s="186"/>
    </row>
    <row r="157" spans="14:38" ht="9" customHeight="1" x14ac:dyDescent="0.15">
      <c r="N157" s="555"/>
      <c r="O157" s="255"/>
      <c r="P157" s="541"/>
      <c r="Q157" s="544"/>
      <c r="R157" s="306">
        <f t="shared" si="208"/>
        <v>0</v>
      </c>
      <c r="S157" s="308"/>
      <c r="T157" s="305" t="s">
        <v>81</v>
      </c>
      <c r="U157" s="200"/>
      <c r="V157" s="306">
        <f t="shared" si="209"/>
        <v>0</v>
      </c>
      <c r="W157" s="547"/>
      <c r="X157" s="541"/>
      <c r="Y157" s="258"/>
      <c r="AA157" s="50"/>
      <c r="AB157" s="186"/>
      <c r="AC157" s="186"/>
      <c r="AD157" s="65"/>
      <c r="AE157" s="50"/>
      <c r="AF157" s="51"/>
      <c r="AG157" s="51"/>
      <c r="AH157" s="51"/>
      <c r="AI157" s="50"/>
      <c r="AJ157" s="65"/>
      <c r="AK157" s="65"/>
      <c r="AL157" s="186"/>
    </row>
    <row r="158" spans="14:38" ht="9" customHeight="1" x14ac:dyDescent="0.15">
      <c r="N158" s="555"/>
      <c r="O158" s="253"/>
      <c r="P158" s="539">
        <f>IF(Q158=2,1,0)</f>
        <v>0</v>
      </c>
      <c r="Q158" s="542">
        <f>SUM(R158:R160)</f>
        <v>0</v>
      </c>
      <c r="R158" s="189">
        <f t="shared" si="208"/>
        <v>0</v>
      </c>
      <c r="S158" s="307">
        <v>7</v>
      </c>
      <c r="T158" s="191" t="s">
        <v>81</v>
      </c>
      <c r="U158" s="302">
        <v>21</v>
      </c>
      <c r="V158" s="189">
        <f t="shared" si="209"/>
        <v>1</v>
      </c>
      <c r="W158" s="545">
        <f>SUM(V158:V160)</f>
        <v>2</v>
      </c>
      <c r="X158" s="539">
        <f>IF(W158=2,1,0)</f>
        <v>1</v>
      </c>
      <c r="Y158" s="256"/>
      <c r="AA158" s="50"/>
      <c r="AB158" s="186"/>
      <c r="AC158" s="186"/>
      <c r="AD158" s="65"/>
      <c r="AE158" s="50"/>
      <c r="AF158" s="51"/>
      <c r="AG158" s="51"/>
      <c r="AH158" s="51"/>
      <c r="AI158" s="50"/>
      <c r="AJ158" s="65"/>
      <c r="AK158" s="65"/>
      <c r="AL158" s="186"/>
    </row>
    <row r="159" spans="14:38" ht="9" customHeight="1" x14ac:dyDescent="0.15">
      <c r="N159" s="555"/>
      <c r="O159" s="254" t="s">
        <v>366</v>
      </c>
      <c r="P159" s="540"/>
      <c r="Q159" s="543"/>
      <c r="R159" s="301">
        <f t="shared" si="208"/>
        <v>0</v>
      </c>
      <c r="S159" s="304">
        <v>10</v>
      </c>
      <c r="T159" s="300" t="s">
        <v>81</v>
      </c>
      <c r="U159" s="303">
        <v>21</v>
      </c>
      <c r="V159" s="301">
        <f t="shared" si="209"/>
        <v>1</v>
      </c>
      <c r="W159" s="546"/>
      <c r="X159" s="540"/>
      <c r="Y159" s="257" t="s">
        <v>507</v>
      </c>
      <c r="AA159" s="50"/>
      <c r="AB159" s="186"/>
      <c r="AC159" s="186"/>
      <c r="AD159" s="65"/>
      <c r="AE159" s="50"/>
      <c r="AF159" s="51"/>
      <c r="AG159" s="51"/>
      <c r="AH159" s="51"/>
      <c r="AI159" s="50"/>
      <c r="AJ159" s="65"/>
      <c r="AK159" s="65"/>
      <c r="AL159" s="186"/>
    </row>
    <row r="160" spans="14:38" ht="9" customHeight="1" x14ac:dyDescent="0.15">
      <c r="N160" s="555"/>
      <c r="O160" s="255"/>
      <c r="P160" s="541"/>
      <c r="Q160" s="544"/>
      <c r="R160" s="306">
        <f t="shared" si="208"/>
        <v>0</v>
      </c>
      <c r="S160" s="308"/>
      <c r="T160" s="305" t="s">
        <v>81</v>
      </c>
      <c r="U160" s="200"/>
      <c r="V160" s="306">
        <f t="shared" si="209"/>
        <v>0</v>
      </c>
      <c r="W160" s="547"/>
      <c r="X160" s="541"/>
      <c r="Y160" s="258"/>
      <c r="AA160" s="50"/>
      <c r="AB160" s="186"/>
      <c r="AC160" s="186"/>
      <c r="AD160" s="65"/>
      <c r="AE160" s="50"/>
      <c r="AF160" s="51"/>
      <c r="AG160" s="51"/>
      <c r="AH160" s="51"/>
      <c r="AI160" s="50"/>
      <c r="AJ160" s="65"/>
      <c r="AK160" s="65"/>
      <c r="AL160" s="186"/>
    </row>
    <row r="161" spans="14:38" ht="9" customHeight="1" x14ac:dyDescent="0.15">
      <c r="N161" s="555"/>
      <c r="O161" s="253" t="s">
        <v>367</v>
      </c>
      <c r="P161" s="539">
        <f>IF(Q161=2,1,0)</f>
        <v>1</v>
      </c>
      <c r="Q161" s="542">
        <f>SUM(R161:R163)</f>
        <v>2</v>
      </c>
      <c r="R161" s="189">
        <f t="shared" si="208"/>
        <v>0</v>
      </c>
      <c r="S161" s="307">
        <v>14</v>
      </c>
      <c r="T161" s="191" t="s">
        <v>81</v>
      </c>
      <c r="U161" s="302">
        <v>21</v>
      </c>
      <c r="V161" s="189">
        <f t="shared" si="209"/>
        <v>1</v>
      </c>
      <c r="W161" s="545">
        <f>SUM(V161:V163)</f>
        <v>1</v>
      </c>
      <c r="X161" s="539">
        <f>IF(W161=2,1,0)</f>
        <v>0</v>
      </c>
      <c r="Y161" s="256" t="s">
        <v>508</v>
      </c>
      <c r="AA161" s="50"/>
      <c r="AB161" s="186"/>
      <c r="AC161" s="186"/>
      <c r="AD161" s="65"/>
      <c r="AE161" s="50"/>
      <c r="AF161" s="51"/>
      <c r="AG161" s="51"/>
      <c r="AH161" s="51"/>
      <c r="AI161" s="50"/>
      <c r="AJ161" s="65"/>
      <c r="AK161" s="65"/>
      <c r="AL161" s="186"/>
    </row>
    <row r="162" spans="14:38" ht="9" customHeight="1" x14ac:dyDescent="0.15">
      <c r="N162" s="555"/>
      <c r="O162" s="254" t="s">
        <v>499</v>
      </c>
      <c r="P162" s="540"/>
      <c r="Q162" s="543"/>
      <c r="R162" s="301">
        <f t="shared" si="208"/>
        <v>1</v>
      </c>
      <c r="S162" s="304">
        <v>25</v>
      </c>
      <c r="T162" s="300" t="s">
        <v>81</v>
      </c>
      <c r="U162" s="303">
        <v>23</v>
      </c>
      <c r="V162" s="301">
        <f t="shared" si="209"/>
        <v>0</v>
      </c>
      <c r="W162" s="546"/>
      <c r="X162" s="540"/>
      <c r="Y162" s="257" t="s">
        <v>509</v>
      </c>
      <c r="AA162" s="50"/>
      <c r="AB162" s="186"/>
      <c r="AC162" s="186"/>
      <c r="AD162" s="65"/>
      <c r="AE162" s="50"/>
      <c r="AF162" s="51"/>
      <c r="AG162" s="51"/>
      <c r="AH162" s="51"/>
      <c r="AI162" s="50"/>
      <c r="AJ162" s="65"/>
      <c r="AK162" s="65"/>
      <c r="AL162" s="186"/>
    </row>
    <row r="163" spans="14:38" ht="12" customHeight="1" x14ac:dyDescent="0.15">
      <c r="N163" s="556"/>
      <c r="O163" s="255"/>
      <c r="P163" s="541"/>
      <c r="Q163" s="544"/>
      <c r="R163" s="306">
        <f t="shared" si="208"/>
        <v>1</v>
      </c>
      <c r="S163" s="308">
        <v>21</v>
      </c>
      <c r="T163" s="305" t="s">
        <v>81</v>
      </c>
      <c r="U163" s="200">
        <v>10</v>
      </c>
      <c r="V163" s="306">
        <f t="shared" si="209"/>
        <v>0</v>
      </c>
      <c r="W163" s="547"/>
      <c r="X163" s="541"/>
      <c r="Y163" s="258"/>
      <c r="AA163" s="50"/>
      <c r="AB163" s="186"/>
      <c r="AC163" s="186"/>
      <c r="AD163" s="65"/>
      <c r="AE163" s="50"/>
      <c r="AF163" s="51"/>
      <c r="AG163" s="51"/>
      <c r="AH163" s="51"/>
      <c r="AI163" s="50"/>
      <c r="AJ163" s="65"/>
      <c r="AK163" s="65"/>
      <c r="AL163" s="186"/>
    </row>
    <row r="164" spans="14:38" ht="9.75" customHeight="1" x14ac:dyDescent="0.15">
      <c r="Q164" s="48"/>
      <c r="S164" s="48"/>
      <c r="T164" s="48"/>
      <c r="U164" s="48"/>
      <c r="W164" s="48"/>
      <c r="X164" s="48"/>
      <c r="AA164" s="50"/>
      <c r="AB164" s="186"/>
      <c r="AC164" s="186"/>
      <c r="AD164" s="65"/>
      <c r="AE164" s="50"/>
      <c r="AF164" s="51"/>
      <c r="AG164" s="51"/>
      <c r="AH164" s="51"/>
      <c r="AI164" s="50"/>
      <c r="AJ164" s="65"/>
      <c r="AK164" s="65"/>
      <c r="AL164" s="186"/>
    </row>
    <row r="165" spans="14:38" ht="9" customHeight="1" x14ac:dyDescent="0.15">
      <c r="Q165" s="48"/>
      <c r="S165" s="48"/>
      <c r="T165" s="48"/>
      <c r="U165" s="48"/>
      <c r="W165" s="48"/>
      <c r="X165" s="48"/>
      <c r="AA165" s="50"/>
      <c r="AB165" s="186"/>
      <c r="AC165" s="186"/>
      <c r="AD165" s="65"/>
      <c r="AE165" s="50"/>
      <c r="AF165" s="51"/>
      <c r="AG165" s="51"/>
      <c r="AH165" s="51"/>
      <c r="AI165" s="50"/>
      <c r="AJ165" s="65"/>
      <c r="AK165" s="65"/>
      <c r="AL165" s="186"/>
    </row>
    <row r="166" spans="14:38" ht="9" customHeight="1" x14ac:dyDescent="0.15">
      <c r="Q166" s="48"/>
      <c r="S166" s="48"/>
      <c r="T166" s="48"/>
      <c r="U166" s="48"/>
      <c r="W166" s="48"/>
      <c r="X166" s="48"/>
      <c r="AA166" s="50"/>
      <c r="AB166" s="186"/>
      <c r="AC166" s="186"/>
      <c r="AD166" s="65"/>
      <c r="AE166" s="50"/>
      <c r="AF166" s="51"/>
      <c r="AG166" s="51"/>
      <c r="AH166" s="51"/>
      <c r="AI166" s="50"/>
      <c r="AJ166" s="65"/>
      <c r="AK166" s="65"/>
      <c r="AL166" s="186"/>
    </row>
    <row r="167" spans="14:38" ht="9" customHeight="1" x14ac:dyDescent="0.15">
      <c r="Q167" s="48"/>
      <c r="S167" s="48"/>
      <c r="T167" s="48"/>
      <c r="U167" s="48"/>
      <c r="W167" s="48"/>
      <c r="X167" s="48"/>
      <c r="AA167" s="50"/>
      <c r="AB167" s="186"/>
      <c r="AC167" s="186"/>
      <c r="AD167" s="65"/>
      <c r="AE167" s="50"/>
      <c r="AF167" s="51"/>
      <c r="AG167" s="51"/>
      <c r="AH167" s="51"/>
      <c r="AI167" s="50"/>
      <c r="AJ167" s="65"/>
      <c r="AK167" s="65"/>
      <c r="AL167" s="186"/>
    </row>
    <row r="168" spans="14:38" ht="9" customHeight="1" x14ac:dyDescent="0.15">
      <c r="Q168" s="48"/>
      <c r="S168" s="48"/>
      <c r="T168" s="48"/>
      <c r="U168" s="48"/>
      <c r="W168" s="48"/>
      <c r="X168" s="48"/>
      <c r="AA168" s="50"/>
      <c r="AB168" s="186"/>
      <c r="AC168" s="186"/>
      <c r="AD168" s="65"/>
      <c r="AE168" s="50"/>
      <c r="AF168" s="51"/>
      <c r="AG168" s="51"/>
      <c r="AH168" s="51"/>
      <c r="AI168" s="50"/>
      <c r="AJ168" s="65"/>
      <c r="AK168" s="65"/>
      <c r="AL168" s="186"/>
    </row>
    <row r="169" spans="14:38" ht="9" customHeight="1" x14ac:dyDescent="0.15">
      <c r="Q169" s="48"/>
      <c r="S169" s="48"/>
      <c r="T169" s="48"/>
      <c r="U169" s="48"/>
      <c r="W169" s="48"/>
      <c r="X169" s="48"/>
      <c r="AA169" s="50"/>
      <c r="AB169" s="186"/>
      <c r="AC169" s="186"/>
      <c r="AD169" s="65"/>
      <c r="AE169" s="50"/>
      <c r="AF169" s="51"/>
      <c r="AG169" s="51"/>
      <c r="AH169" s="51"/>
      <c r="AI169" s="50"/>
      <c r="AJ169" s="65"/>
      <c r="AK169" s="65"/>
      <c r="AL169" s="186"/>
    </row>
    <row r="170" spans="14:38" ht="9" customHeight="1" x14ac:dyDescent="0.15">
      <c r="Q170" s="48"/>
      <c r="S170" s="48"/>
      <c r="T170" s="48"/>
      <c r="U170" s="48"/>
      <c r="W170" s="48"/>
      <c r="X170" s="48"/>
      <c r="AA170" s="50"/>
      <c r="AB170" s="186"/>
      <c r="AC170" s="186"/>
      <c r="AD170" s="65"/>
      <c r="AE170" s="50"/>
      <c r="AF170" s="51"/>
      <c r="AG170" s="51"/>
      <c r="AH170" s="51"/>
      <c r="AI170" s="50"/>
      <c r="AJ170" s="65"/>
      <c r="AK170" s="65"/>
      <c r="AL170" s="186"/>
    </row>
    <row r="171" spans="14:38" ht="9" customHeight="1" x14ac:dyDescent="0.15">
      <c r="Q171" s="48"/>
      <c r="S171" s="48"/>
      <c r="T171" s="48"/>
      <c r="U171" s="48"/>
      <c r="W171" s="48"/>
      <c r="X171" s="48"/>
      <c r="AA171" s="50"/>
      <c r="AB171" s="186"/>
      <c r="AC171" s="186"/>
      <c r="AD171" s="65"/>
      <c r="AE171" s="50"/>
      <c r="AF171" s="51"/>
      <c r="AG171" s="51"/>
      <c r="AH171" s="51"/>
      <c r="AI171" s="50"/>
      <c r="AJ171" s="65"/>
      <c r="AK171" s="65"/>
      <c r="AL171" s="186"/>
    </row>
    <row r="172" spans="14:38" ht="9" customHeight="1" x14ac:dyDescent="0.15">
      <c r="Q172" s="48"/>
      <c r="S172" s="48"/>
      <c r="T172" s="48"/>
      <c r="U172" s="48"/>
      <c r="W172" s="48"/>
      <c r="X172" s="48"/>
      <c r="AA172" s="50"/>
      <c r="AB172" s="186"/>
      <c r="AC172" s="186"/>
      <c r="AD172" s="65"/>
      <c r="AE172" s="50"/>
      <c r="AF172" s="51"/>
      <c r="AG172" s="51"/>
      <c r="AH172" s="51"/>
      <c r="AI172" s="50"/>
      <c r="AJ172" s="65"/>
      <c r="AK172" s="65"/>
      <c r="AL172" s="186"/>
    </row>
    <row r="173" spans="14:38" ht="9" customHeight="1" x14ac:dyDescent="0.15">
      <c r="Q173" s="48"/>
      <c r="S173" s="48"/>
      <c r="T173" s="48"/>
      <c r="U173" s="48"/>
      <c r="W173" s="48"/>
      <c r="X173" s="48"/>
      <c r="AA173" s="50"/>
      <c r="AB173" s="186"/>
      <c r="AC173" s="186"/>
      <c r="AD173" s="65"/>
      <c r="AE173" s="50"/>
      <c r="AF173" s="51"/>
      <c r="AG173" s="51"/>
      <c r="AH173" s="51"/>
      <c r="AI173" s="50"/>
      <c r="AJ173" s="65"/>
      <c r="AK173" s="65"/>
      <c r="AL173" s="186"/>
    </row>
    <row r="174" spans="14:38" ht="12" customHeight="1" x14ac:dyDescent="0.15">
      <c r="Q174" s="48"/>
      <c r="S174" s="48"/>
      <c r="T174" s="48"/>
      <c r="U174" s="48"/>
      <c r="W174" s="48"/>
      <c r="X174" s="48"/>
      <c r="AA174" s="537"/>
      <c r="AB174" s="209"/>
      <c r="AC174" s="206"/>
      <c r="AD174" s="538"/>
      <c r="AE174" s="538"/>
      <c r="AF174" s="538"/>
      <c r="AG174" s="538"/>
      <c r="AH174" s="538"/>
      <c r="AI174" s="538"/>
      <c r="AJ174" s="538"/>
      <c r="AK174" s="51"/>
      <c r="AL174" s="209"/>
    </row>
    <row r="175" spans="14:38" ht="9.75" customHeight="1" x14ac:dyDescent="0.15">
      <c r="Q175" s="48"/>
      <c r="S175" s="48"/>
      <c r="T175" s="48"/>
      <c r="U175" s="48"/>
      <c r="W175" s="48"/>
      <c r="X175" s="48"/>
      <c r="AA175" s="537"/>
      <c r="AB175" s="205"/>
      <c r="AC175" s="122"/>
      <c r="AD175" s="538"/>
      <c r="AE175" s="538"/>
      <c r="AF175" s="538"/>
      <c r="AG175" s="538"/>
      <c r="AH175" s="538"/>
      <c r="AI175" s="538"/>
      <c r="AJ175" s="538"/>
      <c r="AK175" s="51"/>
      <c r="AL175" s="205"/>
    </row>
    <row r="176" spans="14:38" ht="9" customHeight="1" x14ac:dyDescent="0.15">
      <c r="Q176" s="48"/>
      <c r="S176" s="48"/>
      <c r="T176" s="48"/>
      <c r="U176" s="48"/>
      <c r="W176" s="48"/>
      <c r="X176" s="48"/>
      <c r="AA176" s="537"/>
      <c r="AB176" s="208"/>
      <c r="AC176" s="536"/>
      <c r="AD176" s="535"/>
      <c r="AE176" s="193"/>
      <c r="AF176" s="195"/>
      <c r="AG176" s="195"/>
      <c r="AH176" s="195"/>
      <c r="AI176" s="193"/>
      <c r="AJ176" s="535"/>
      <c r="AK176" s="536"/>
      <c r="AL176" s="208"/>
    </row>
    <row r="177" spans="17:38" ht="9" customHeight="1" x14ac:dyDescent="0.15">
      <c r="Q177" s="48"/>
      <c r="S177" s="48"/>
      <c r="T177" s="48"/>
      <c r="U177" s="48"/>
      <c r="W177" s="48"/>
      <c r="X177" s="48"/>
      <c r="AA177" s="537"/>
      <c r="AB177" s="208"/>
      <c r="AC177" s="536"/>
      <c r="AD177" s="535"/>
      <c r="AE177" s="193"/>
      <c r="AF177" s="195"/>
      <c r="AG177" s="195"/>
      <c r="AH177" s="195"/>
      <c r="AI177" s="193"/>
      <c r="AJ177" s="535"/>
      <c r="AK177" s="536"/>
      <c r="AL177" s="208"/>
    </row>
    <row r="178" spans="17:38" ht="9" customHeight="1" x14ac:dyDescent="0.15">
      <c r="Q178" s="48"/>
      <c r="S178" s="48"/>
      <c r="T178" s="48"/>
      <c r="U178" s="48"/>
      <c r="W178" s="48"/>
      <c r="X178" s="48"/>
      <c r="AA178" s="537"/>
      <c r="AB178" s="208"/>
      <c r="AC178" s="536"/>
      <c r="AD178" s="535"/>
      <c r="AE178" s="193"/>
      <c r="AF178" s="195"/>
      <c r="AG178" s="195"/>
      <c r="AH178" s="195"/>
      <c r="AI178" s="193"/>
      <c r="AJ178" s="535"/>
      <c r="AK178" s="536"/>
      <c r="AL178" s="208"/>
    </row>
    <row r="179" spans="17:38" ht="9" customHeight="1" x14ac:dyDescent="0.15">
      <c r="Q179" s="48"/>
      <c r="S179" s="48"/>
      <c r="T179" s="48"/>
      <c r="U179" s="48"/>
      <c r="W179" s="48"/>
      <c r="X179" s="48"/>
      <c r="AA179" s="537"/>
      <c r="AB179" s="208"/>
      <c r="AC179" s="536"/>
      <c r="AD179" s="535"/>
      <c r="AE179" s="193"/>
      <c r="AF179" s="195"/>
      <c r="AG179" s="195"/>
      <c r="AH179" s="195"/>
      <c r="AI179" s="193"/>
      <c r="AJ179" s="535"/>
      <c r="AK179" s="536"/>
      <c r="AL179" s="208"/>
    </row>
    <row r="180" spans="17:38" ht="9" customHeight="1" x14ac:dyDescent="0.15">
      <c r="Q180" s="48"/>
      <c r="S180" s="48"/>
      <c r="T180" s="48"/>
      <c r="U180" s="48"/>
      <c r="W180" s="48"/>
      <c r="X180" s="48"/>
      <c r="AA180" s="537"/>
      <c r="AB180" s="208"/>
      <c r="AC180" s="536"/>
      <c r="AD180" s="535"/>
      <c r="AE180" s="193"/>
      <c r="AF180" s="195"/>
      <c r="AG180" s="195"/>
      <c r="AH180" s="195"/>
      <c r="AI180" s="193"/>
      <c r="AJ180" s="535"/>
      <c r="AK180" s="536"/>
      <c r="AL180" s="208"/>
    </row>
    <row r="181" spans="17:38" ht="9" customHeight="1" x14ac:dyDescent="0.15">
      <c r="Q181" s="48"/>
      <c r="S181" s="48"/>
      <c r="T181" s="48"/>
      <c r="U181" s="48"/>
      <c r="W181" s="48"/>
      <c r="X181" s="48"/>
      <c r="AA181" s="537"/>
      <c r="AB181" s="208"/>
      <c r="AC181" s="536"/>
      <c r="AD181" s="535"/>
      <c r="AE181" s="193"/>
      <c r="AF181" s="195"/>
      <c r="AG181" s="195"/>
      <c r="AH181" s="195"/>
      <c r="AI181" s="193"/>
      <c r="AJ181" s="535"/>
      <c r="AK181" s="536"/>
      <c r="AL181" s="208"/>
    </row>
    <row r="182" spans="17:38" ht="9" customHeight="1" x14ac:dyDescent="0.15">
      <c r="Q182" s="48"/>
      <c r="S182" s="48"/>
      <c r="T182" s="48"/>
      <c r="U182" s="48"/>
      <c r="W182" s="48"/>
      <c r="X182" s="48"/>
      <c r="AA182" s="537"/>
      <c r="AB182" s="208"/>
      <c r="AC182" s="536"/>
      <c r="AD182" s="535"/>
      <c r="AE182" s="193"/>
      <c r="AF182" s="195"/>
      <c r="AG182" s="195"/>
      <c r="AH182" s="195"/>
      <c r="AI182" s="193"/>
      <c r="AJ182" s="535"/>
      <c r="AK182" s="536"/>
      <c r="AL182" s="208"/>
    </row>
    <row r="183" spans="17:38" ht="9" customHeight="1" x14ac:dyDescent="0.15">
      <c r="Q183" s="48"/>
      <c r="S183" s="48"/>
      <c r="T183" s="48"/>
      <c r="U183" s="48"/>
      <c r="W183" s="48"/>
      <c r="X183" s="48"/>
      <c r="AA183" s="537"/>
      <c r="AB183" s="208"/>
      <c r="AC183" s="536"/>
      <c r="AD183" s="535"/>
      <c r="AE183" s="193"/>
      <c r="AF183" s="195"/>
      <c r="AG183" s="195"/>
      <c r="AH183" s="195"/>
      <c r="AI183" s="193"/>
      <c r="AJ183" s="535"/>
      <c r="AK183" s="536"/>
      <c r="AL183" s="208"/>
    </row>
    <row r="184" spans="17:38" ht="9" customHeight="1" x14ac:dyDescent="0.15">
      <c r="Q184" s="48"/>
      <c r="S184" s="48"/>
      <c r="T184" s="48"/>
      <c r="U184" s="48"/>
      <c r="W184" s="48"/>
      <c r="X184" s="48"/>
      <c r="AA184" s="537"/>
      <c r="AB184" s="208"/>
      <c r="AC184" s="536"/>
      <c r="AD184" s="535"/>
      <c r="AE184" s="193"/>
      <c r="AF184" s="195"/>
      <c r="AG184" s="195"/>
      <c r="AH184" s="195"/>
      <c r="AI184" s="193"/>
      <c r="AJ184" s="535"/>
      <c r="AK184" s="536"/>
      <c r="AL184" s="208"/>
    </row>
    <row r="185" spans="17:38" ht="12" customHeight="1" x14ac:dyDescent="0.15">
      <c r="Q185" s="48"/>
      <c r="S185" s="48"/>
      <c r="T185" s="48"/>
      <c r="U185" s="48"/>
      <c r="W185" s="48"/>
      <c r="X185" s="48"/>
    </row>
    <row r="186" spans="17:38" ht="12" customHeight="1" x14ac:dyDescent="0.15">
      <c r="Q186" s="48"/>
      <c r="S186" s="48"/>
      <c r="T186" s="48"/>
      <c r="U186" s="48"/>
      <c r="W186" s="48"/>
      <c r="X186" s="48"/>
    </row>
    <row r="187" spans="17:38" ht="12" customHeight="1" x14ac:dyDescent="0.15">
      <c r="Q187" s="48"/>
      <c r="S187" s="48"/>
      <c r="T187" s="48"/>
      <c r="U187" s="48"/>
      <c r="W187" s="48"/>
      <c r="X187" s="48"/>
    </row>
    <row r="188" spans="17:38" ht="12" customHeight="1" x14ac:dyDescent="0.15">
      <c r="Q188" s="48"/>
      <c r="S188" s="48"/>
      <c r="T188" s="48"/>
      <c r="U188" s="48"/>
      <c r="W188" s="48"/>
      <c r="X188" s="48"/>
    </row>
    <row r="189" spans="17:38" ht="12" customHeight="1" x14ac:dyDescent="0.15">
      <c r="Q189" s="48"/>
      <c r="S189" s="48"/>
      <c r="T189" s="48"/>
      <c r="U189" s="48"/>
      <c r="W189" s="48"/>
      <c r="X189" s="48"/>
    </row>
    <row r="190" spans="17:38" ht="12" customHeight="1" x14ac:dyDescent="0.15">
      <c r="Q190" s="48"/>
      <c r="S190" s="48"/>
      <c r="T190" s="48"/>
      <c r="U190" s="48"/>
      <c r="W190" s="48"/>
      <c r="X190" s="48"/>
    </row>
    <row r="191" spans="17:38" x14ac:dyDescent="0.15">
      <c r="Q191" s="48"/>
      <c r="S191" s="48"/>
      <c r="T191" s="48"/>
      <c r="U191" s="48"/>
      <c r="W191" s="48"/>
      <c r="X191" s="48"/>
    </row>
    <row r="192" spans="17:38" x14ac:dyDescent="0.15">
      <c r="Q192" s="48"/>
      <c r="S192" s="48"/>
      <c r="T192" s="48"/>
      <c r="U192" s="48"/>
      <c r="W192" s="48"/>
      <c r="X192" s="48"/>
    </row>
    <row r="193" spans="17:24" x14ac:dyDescent="0.15">
      <c r="Q193" s="48"/>
      <c r="S193" s="48"/>
      <c r="T193" s="48"/>
      <c r="U193" s="48"/>
      <c r="W193" s="48"/>
      <c r="X193" s="48"/>
    </row>
    <row r="194" spans="17:24" x14ac:dyDescent="0.15">
      <c r="Q194" s="48"/>
      <c r="S194" s="48"/>
      <c r="T194" s="48"/>
      <c r="U194" s="48"/>
      <c r="W194" s="48"/>
      <c r="X194" s="48"/>
    </row>
    <row r="195" spans="17:24" x14ac:dyDescent="0.15">
      <c r="Q195" s="48"/>
      <c r="S195" s="48"/>
      <c r="T195" s="48"/>
      <c r="U195" s="48"/>
      <c r="W195" s="48"/>
      <c r="X195" s="48"/>
    </row>
    <row r="196" spans="17:24" x14ac:dyDescent="0.15">
      <c r="Q196" s="48"/>
      <c r="S196" s="48"/>
      <c r="T196" s="48"/>
      <c r="U196" s="48"/>
      <c r="W196" s="48"/>
      <c r="X196" s="48"/>
    </row>
    <row r="197" spans="17:24" x14ac:dyDescent="0.15">
      <c r="Q197" s="48"/>
      <c r="S197" s="48"/>
      <c r="T197" s="48"/>
      <c r="U197" s="48"/>
      <c r="W197" s="48"/>
      <c r="X197" s="48"/>
    </row>
    <row r="198" spans="17:24" x14ac:dyDescent="0.15">
      <c r="Q198" s="48"/>
      <c r="S198" s="48"/>
      <c r="T198" s="48"/>
      <c r="U198" s="48"/>
      <c r="W198" s="48"/>
      <c r="X198" s="48"/>
    </row>
    <row r="199" spans="17:24" x14ac:dyDescent="0.15">
      <c r="Q199" s="48"/>
      <c r="S199" s="48"/>
      <c r="T199" s="48"/>
      <c r="U199" s="48"/>
      <c r="W199" s="48"/>
      <c r="X199" s="48"/>
    </row>
    <row r="200" spans="17:24" x14ac:dyDescent="0.15">
      <c r="Q200" s="48"/>
      <c r="S200" s="48"/>
      <c r="T200" s="48"/>
      <c r="U200" s="48"/>
      <c r="W200" s="48"/>
      <c r="X200" s="48"/>
    </row>
    <row r="201" spans="17:24" x14ac:dyDescent="0.15">
      <c r="Q201" s="48"/>
      <c r="S201" s="48"/>
      <c r="T201" s="48"/>
      <c r="U201" s="48"/>
      <c r="W201" s="48"/>
      <c r="X201" s="48"/>
    </row>
    <row r="202" spans="17:24" x14ac:dyDescent="0.15">
      <c r="Q202" s="48"/>
      <c r="S202" s="48"/>
      <c r="T202" s="48"/>
      <c r="U202" s="48"/>
      <c r="W202" s="48"/>
      <c r="X202" s="48"/>
    </row>
    <row r="203" spans="17:24" x14ac:dyDescent="0.15">
      <c r="Q203" s="48"/>
      <c r="S203" s="48"/>
      <c r="T203" s="48"/>
      <c r="U203" s="48"/>
      <c r="W203" s="48"/>
      <c r="X203" s="48"/>
    </row>
    <row r="204" spans="17:24" x14ac:dyDescent="0.15">
      <c r="Q204" s="48"/>
      <c r="S204" s="48"/>
      <c r="T204" s="48"/>
      <c r="U204" s="48"/>
      <c r="W204" s="48"/>
      <c r="X204" s="48"/>
    </row>
    <row r="205" spans="17:24" x14ac:dyDescent="0.15">
      <c r="Q205" s="48"/>
      <c r="S205" s="48"/>
      <c r="T205" s="48"/>
      <c r="U205" s="48"/>
      <c r="W205" s="48"/>
      <c r="X205" s="48"/>
    </row>
    <row r="206" spans="17:24" x14ac:dyDescent="0.15">
      <c r="Q206" s="48"/>
      <c r="S206" s="48"/>
      <c r="T206" s="48"/>
      <c r="U206" s="48"/>
      <c r="W206" s="48"/>
      <c r="X206" s="48"/>
    </row>
    <row r="207" spans="17:24" x14ac:dyDescent="0.15">
      <c r="Q207" s="48"/>
      <c r="S207" s="48"/>
      <c r="T207" s="48"/>
      <c r="U207" s="48"/>
      <c r="W207" s="48"/>
      <c r="X207" s="48"/>
    </row>
    <row r="208" spans="17:24" x14ac:dyDescent="0.15">
      <c r="Q208" s="48"/>
      <c r="S208" s="48"/>
      <c r="T208" s="48"/>
      <c r="U208" s="48"/>
      <c r="W208" s="48"/>
      <c r="X208" s="48"/>
    </row>
    <row r="209" spans="17:24" x14ac:dyDescent="0.15">
      <c r="Q209" s="48"/>
      <c r="S209" s="48"/>
      <c r="T209" s="48"/>
      <c r="U209" s="48"/>
      <c r="W209" s="48"/>
      <c r="X209" s="48"/>
    </row>
    <row r="210" spans="17:24" x14ac:dyDescent="0.15">
      <c r="Q210" s="48"/>
      <c r="S210" s="48"/>
      <c r="T210" s="48"/>
      <c r="U210" s="48"/>
      <c r="W210" s="48"/>
      <c r="X210" s="48"/>
    </row>
    <row r="211" spans="17:24" x14ac:dyDescent="0.15">
      <c r="Q211" s="48"/>
      <c r="S211" s="48"/>
      <c r="T211" s="48"/>
      <c r="U211" s="48"/>
      <c r="W211" s="48"/>
      <c r="X211" s="48"/>
    </row>
    <row r="212" spans="17:24" x14ac:dyDescent="0.15">
      <c r="Q212" s="48"/>
      <c r="S212" s="48"/>
      <c r="T212" s="48"/>
      <c r="U212" s="48"/>
      <c r="W212" s="48"/>
      <c r="X212" s="48"/>
    </row>
    <row r="213" spans="17:24" x14ac:dyDescent="0.15">
      <c r="Q213" s="48"/>
      <c r="S213" s="48"/>
      <c r="T213" s="48"/>
      <c r="U213" s="48"/>
      <c r="W213" s="48"/>
      <c r="X213" s="48"/>
    </row>
    <row r="214" spans="17:24" x14ac:dyDescent="0.15">
      <c r="Q214" s="48"/>
      <c r="S214" s="48"/>
      <c r="T214" s="48"/>
      <c r="U214" s="48"/>
      <c r="W214" s="48"/>
      <c r="X214" s="48"/>
    </row>
    <row r="215" spans="17:24" x14ac:dyDescent="0.15">
      <c r="Q215" s="48"/>
      <c r="S215" s="48"/>
      <c r="T215" s="48"/>
      <c r="U215" s="48"/>
      <c r="W215" s="48"/>
      <c r="X215" s="48"/>
    </row>
    <row r="216" spans="17:24" x14ac:dyDescent="0.15">
      <c r="Q216" s="48"/>
      <c r="S216" s="48"/>
      <c r="T216" s="48"/>
      <c r="U216" s="48"/>
      <c r="W216" s="48"/>
      <c r="X216" s="48"/>
    </row>
    <row r="217" spans="17:24" x14ac:dyDescent="0.15">
      <c r="Q217" s="48"/>
      <c r="S217" s="48"/>
      <c r="T217" s="48"/>
      <c r="U217" s="48"/>
      <c r="W217" s="48"/>
      <c r="X217" s="48"/>
    </row>
  </sheetData>
  <customSheetViews>
    <customSheetView guid="{84BA2EF8-1540-44DE-AB02-FA557C6684F6}" scale="120" showGridLines="0" hiddenColumns="1">
      <selection activeCell="AL2" sqref="AL2"/>
      <pageMargins left="0.31496062992125984" right="0" top="0.47244094488188981" bottom="0.19685039370078741" header="0.27559055118110237" footer="0.51181102362204722"/>
      <pageSetup paperSize="9" orientation="portrait" horizontalDpi="300" verticalDpi="300" r:id="rId1"/>
      <headerFooter alignWithMargins="0">
        <oddHeader>&amp;L&amp;"HG丸ｺﾞｼｯｸM-PRO,標準"&amp;8&amp;F</oddHeader>
      </headerFooter>
    </customSheetView>
    <customSheetView guid="{55F16F0B-9DCD-4450-8D81-D1C657871ABE}" scale="130" hiddenColumns="1" topLeftCell="D99">
      <selection activeCell="O144" sqref="O144"/>
      <pageMargins left="0.31496062992125984" right="0" top="0.47244094488188981" bottom="0.19685039370078741" header="0.27559055118110237" footer="0.51181102362204722"/>
      <pageSetup paperSize="9" orientation="portrait" horizontalDpi="300" verticalDpi="300" r:id="rId2"/>
      <headerFooter alignWithMargins="0">
        <oddHeader>&amp;L&amp;"HG丸ｺﾞｼｯｸM-PRO,標準"&amp;8&amp;F</oddHeader>
      </headerFooter>
    </customSheetView>
    <customSheetView guid="{C28CF6D2-B0CA-4A6C-8547-0AF833095EC8}" showPageBreaks="1" hiddenColumns="1" topLeftCell="A104">
      <selection activeCell="F126" sqref="F126"/>
      <pageMargins left="0.31496062992125984" right="0" top="0.47244094488188981" bottom="0.19685039370078741" header="0.27559055118110237" footer="0.51181102362204722"/>
      <pageSetup paperSize="9" orientation="portrait" horizontalDpi="300" verticalDpi="300" r:id="rId3"/>
      <headerFooter alignWithMargins="0">
        <oddHeader>&amp;L&amp;"HG丸ｺﾞｼｯｸM-PRO,標準"&amp;8&amp;F</oddHeader>
      </headerFooter>
    </customSheetView>
    <customSheetView guid="{67950958-82E7-49D3-BC9C-9A13B1B9105B}" hiddenColumns="1" topLeftCell="A101">
      <selection activeCell="AD115" sqref="AD115:AD117"/>
      <pageMargins left="0.31496062992125984" right="0" top="0.47244094488188981" bottom="0.19685039370078741" header="0.27559055118110237" footer="0.51181102362204722"/>
      <pageSetup paperSize="9" orientation="portrait" horizontalDpi="300" verticalDpi="300" r:id="rId4"/>
      <headerFooter alignWithMargins="0">
        <oddHeader>&amp;L&amp;"HG丸ｺﾞｼｯｸM-PRO,標準"&amp;8&amp;F</oddHeader>
      </headerFooter>
    </customSheetView>
  </customSheetViews>
  <mergeCells count="557">
    <mergeCell ref="N153:N163"/>
    <mergeCell ref="Q153:S154"/>
    <mergeCell ref="T153:T154"/>
    <mergeCell ref="U153:W154"/>
    <mergeCell ref="P155:P157"/>
    <mergeCell ref="Q155:Q157"/>
    <mergeCell ref="P122:P124"/>
    <mergeCell ref="Q122:Q124"/>
    <mergeCell ref="W122:W124"/>
    <mergeCell ref="P158:P160"/>
    <mergeCell ref="Q158:Q160"/>
    <mergeCell ref="W158:W160"/>
    <mergeCell ref="P161:P163"/>
    <mergeCell ref="Q161:Q163"/>
    <mergeCell ref="W161:W163"/>
    <mergeCell ref="P139:P141"/>
    <mergeCell ref="Q139:Q141"/>
    <mergeCell ref="W139:W141"/>
    <mergeCell ref="W125:W127"/>
    <mergeCell ref="P128:P130"/>
    <mergeCell ref="AA174:AA184"/>
    <mergeCell ref="AD174:AF175"/>
    <mergeCell ref="AG174:AG175"/>
    <mergeCell ref="AH174:AJ175"/>
    <mergeCell ref="AA140:AA151"/>
    <mergeCell ref="AD140:AF141"/>
    <mergeCell ref="AG140:AG141"/>
    <mergeCell ref="AH140:AJ141"/>
    <mergeCell ref="AH118:AJ119"/>
    <mergeCell ref="AC176:AC178"/>
    <mergeCell ref="AD176:AD178"/>
    <mergeCell ref="AJ176:AJ178"/>
    <mergeCell ref="AC123:AC125"/>
    <mergeCell ref="AD123:AD125"/>
    <mergeCell ref="AD126:AD128"/>
    <mergeCell ref="AJ126:AJ128"/>
    <mergeCell ref="AJ123:AJ125"/>
    <mergeCell ref="AJ120:AJ122"/>
    <mergeCell ref="AA27:AA37"/>
    <mergeCell ref="AD27:AF28"/>
    <mergeCell ref="Q128:Q130"/>
    <mergeCell ref="W128:W130"/>
    <mergeCell ref="AA129:AA139"/>
    <mergeCell ref="AG96:AG97"/>
    <mergeCell ref="AH96:AJ97"/>
    <mergeCell ref="AG107:AG108"/>
    <mergeCell ref="AC101:AC103"/>
    <mergeCell ref="AD101:AD103"/>
    <mergeCell ref="AJ115:AJ117"/>
    <mergeCell ref="W84:W86"/>
    <mergeCell ref="T27:T28"/>
    <mergeCell ref="X100:X102"/>
    <mergeCell ref="AJ90:AJ92"/>
    <mergeCell ref="AA82:AA92"/>
    <mergeCell ref="X90:X92"/>
    <mergeCell ref="X84:X86"/>
    <mergeCell ref="W90:W92"/>
    <mergeCell ref="W87:W89"/>
    <mergeCell ref="A131:A141"/>
    <mergeCell ref="D131:F132"/>
    <mergeCell ref="G131:G132"/>
    <mergeCell ref="H131:J132"/>
    <mergeCell ref="A120:A130"/>
    <mergeCell ref="D120:F121"/>
    <mergeCell ref="G120:G121"/>
    <mergeCell ref="H120:J121"/>
    <mergeCell ref="C133:C135"/>
    <mergeCell ref="D133:D135"/>
    <mergeCell ref="D122:D124"/>
    <mergeCell ref="J133:J135"/>
    <mergeCell ref="C136:C138"/>
    <mergeCell ref="D136:D138"/>
    <mergeCell ref="C139:C141"/>
    <mergeCell ref="D139:D141"/>
    <mergeCell ref="J139:J141"/>
    <mergeCell ref="C128:C130"/>
    <mergeCell ref="D128:D130"/>
    <mergeCell ref="C125:C127"/>
    <mergeCell ref="D125:D127"/>
    <mergeCell ref="J136:J138"/>
    <mergeCell ref="J125:J127"/>
    <mergeCell ref="X158:X160"/>
    <mergeCell ref="A71:A81"/>
    <mergeCell ref="D71:F72"/>
    <mergeCell ref="G71:G72"/>
    <mergeCell ref="H71:J72"/>
    <mergeCell ref="A98:A108"/>
    <mergeCell ref="D98:F99"/>
    <mergeCell ref="G98:G99"/>
    <mergeCell ref="H98:J99"/>
    <mergeCell ref="C87:C89"/>
    <mergeCell ref="D87:D89"/>
    <mergeCell ref="A82:A92"/>
    <mergeCell ref="D82:F83"/>
    <mergeCell ref="G82:G83"/>
    <mergeCell ref="H82:J83"/>
    <mergeCell ref="A109:A119"/>
    <mergeCell ref="D109:F110"/>
    <mergeCell ref="G109:G110"/>
    <mergeCell ref="H109:J110"/>
    <mergeCell ref="J87:J89"/>
    <mergeCell ref="C106:C108"/>
    <mergeCell ref="J84:J86"/>
    <mergeCell ref="K84:K86"/>
    <mergeCell ref="C122:C124"/>
    <mergeCell ref="AK176:AK178"/>
    <mergeCell ref="AK120:AK122"/>
    <mergeCell ref="AK115:AK117"/>
    <mergeCell ref="AJ101:AJ103"/>
    <mergeCell ref="AJ182:AJ184"/>
    <mergeCell ref="AK182:AK184"/>
    <mergeCell ref="AC179:AC181"/>
    <mergeCell ref="AD179:AD181"/>
    <mergeCell ref="AJ179:AJ181"/>
    <mergeCell ref="AK179:AK181"/>
    <mergeCell ref="AC182:AC184"/>
    <mergeCell ref="AD182:AD184"/>
    <mergeCell ref="AD149:AD151"/>
    <mergeCell ref="AJ149:AJ151"/>
    <mergeCell ref="AK149:AK151"/>
    <mergeCell ref="AG118:AG119"/>
    <mergeCell ref="AH107:AJ108"/>
    <mergeCell ref="AC146:AC148"/>
    <mergeCell ref="AD146:AD148"/>
    <mergeCell ref="AJ146:AJ148"/>
    <mergeCell ref="AK146:AK148"/>
    <mergeCell ref="AC104:AC106"/>
    <mergeCell ref="AD104:AD106"/>
    <mergeCell ref="AC109:AC111"/>
    <mergeCell ref="AK40:AK42"/>
    <mergeCell ref="X133:X135"/>
    <mergeCell ref="P136:P138"/>
    <mergeCell ref="Q136:Q138"/>
    <mergeCell ref="W136:W138"/>
    <mergeCell ref="X136:X138"/>
    <mergeCell ref="P117:P119"/>
    <mergeCell ref="AD43:AD45"/>
    <mergeCell ref="AJ43:AJ45"/>
    <mergeCell ref="AK43:AK45"/>
    <mergeCell ref="AC46:AC48"/>
    <mergeCell ref="AJ131:AJ133"/>
    <mergeCell ref="AK131:AK133"/>
    <mergeCell ref="AA96:AA106"/>
    <mergeCell ref="AK57:AK59"/>
    <mergeCell ref="AG82:AG83"/>
    <mergeCell ref="AC43:AC45"/>
    <mergeCell ref="AC131:AC133"/>
    <mergeCell ref="AD131:AD133"/>
    <mergeCell ref="AK101:AK103"/>
    <mergeCell ref="W111:W113"/>
    <mergeCell ref="P100:P102"/>
    <mergeCell ref="Q100:Q102"/>
    <mergeCell ref="W100:W102"/>
    <mergeCell ref="X161:X163"/>
    <mergeCell ref="AC29:AC31"/>
    <mergeCell ref="AD29:AD31"/>
    <mergeCell ref="AJ29:AJ31"/>
    <mergeCell ref="AK29:AK31"/>
    <mergeCell ref="W117:W119"/>
    <mergeCell ref="X117:X119"/>
    <mergeCell ref="W114:W116"/>
    <mergeCell ref="X114:X116"/>
    <mergeCell ref="W155:W157"/>
    <mergeCell ref="X155:X157"/>
    <mergeCell ref="AC32:AC34"/>
    <mergeCell ref="AD32:AD34"/>
    <mergeCell ref="AJ32:AJ34"/>
    <mergeCell ref="AK32:AK34"/>
    <mergeCell ref="AK126:AK128"/>
    <mergeCell ref="W106:W108"/>
    <mergeCell ref="X106:X108"/>
    <mergeCell ref="AK123:AK125"/>
    <mergeCell ref="AD46:AD48"/>
    <mergeCell ref="AJ46:AJ48"/>
    <mergeCell ref="AK46:AK48"/>
    <mergeCell ref="W133:W135"/>
    <mergeCell ref="AC149:AC151"/>
    <mergeCell ref="AK18:AK20"/>
    <mergeCell ref="AC21:AC23"/>
    <mergeCell ref="AD21:AD23"/>
    <mergeCell ref="AJ21:AJ23"/>
    <mergeCell ref="AK21:AK23"/>
    <mergeCell ref="AC142:AC145"/>
    <mergeCell ref="AD142:AD145"/>
    <mergeCell ref="AJ142:AJ145"/>
    <mergeCell ref="AK142:AK145"/>
    <mergeCell ref="AJ134:AJ136"/>
    <mergeCell ref="AK134:AK136"/>
    <mergeCell ref="AH49:AJ50"/>
    <mergeCell ref="AJ54:AJ56"/>
    <mergeCell ref="AJ65:AJ67"/>
    <mergeCell ref="AK35:AK37"/>
    <mergeCell ref="AC137:AC139"/>
    <mergeCell ref="AD137:AD139"/>
    <mergeCell ref="AJ137:AJ139"/>
    <mergeCell ref="AK137:AK139"/>
    <mergeCell ref="AC134:AC136"/>
    <mergeCell ref="AD134:AD136"/>
    <mergeCell ref="AD129:AF130"/>
    <mergeCell ref="AG129:AG130"/>
    <mergeCell ref="AH129:AJ130"/>
    <mergeCell ref="AK112:AK114"/>
    <mergeCell ref="AJ109:AJ111"/>
    <mergeCell ref="AK109:AK111"/>
    <mergeCell ref="AJ104:AJ106"/>
    <mergeCell ref="AK104:AK106"/>
    <mergeCell ref="AA107:AA117"/>
    <mergeCell ref="AD107:AF108"/>
    <mergeCell ref="AC13:AC15"/>
    <mergeCell ref="AD13:AD15"/>
    <mergeCell ref="AJ13:AJ15"/>
    <mergeCell ref="AK13:AK15"/>
    <mergeCell ref="AD98:AD100"/>
    <mergeCell ref="AD96:AF97"/>
    <mergeCell ref="AJ98:AJ100"/>
    <mergeCell ref="AK98:AK100"/>
    <mergeCell ref="AJ57:AJ59"/>
    <mergeCell ref="AG49:AG50"/>
    <mergeCell ref="AK24:AK26"/>
    <mergeCell ref="AA16:AA26"/>
    <mergeCell ref="AD16:AF17"/>
    <mergeCell ref="AG16:AG17"/>
    <mergeCell ref="AH16:AJ17"/>
    <mergeCell ref="AA38:AA48"/>
    <mergeCell ref="AD38:AF39"/>
    <mergeCell ref="K139:K141"/>
    <mergeCell ref="K136:K138"/>
    <mergeCell ref="AA118:AA128"/>
    <mergeCell ref="X128:X130"/>
    <mergeCell ref="AJ112:AJ114"/>
    <mergeCell ref="AC120:AC122"/>
    <mergeCell ref="AD120:AD122"/>
    <mergeCell ref="AC115:AC117"/>
    <mergeCell ref="AD115:AD117"/>
    <mergeCell ref="AD118:AF119"/>
    <mergeCell ref="X111:X113"/>
    <mergeCell ref="AC126:AC128"/>
    <mergeCell ref="N109:N119"/>
    <mergeCell ref="X139:X141"/>
    <mergeCell ref="N131:N141"/>
    <mergeCell ref="Q131:S132"/>
    <mergeCell ref="T131:T132"/>
    <mergeCell ref="U131:W132"/>
    <mergeCell ref="P133:P135"/>
    <mergeCell ref="Q133:Q135"/>
    <mergeCell ref="X122:X124"/>
    <mergeCell ref="X125:X127"/>
    <mergeCell ref="P125:P127"/>
    <mergeCell ref="Q125:Q127"/>
    <mergeCell ref="X21:X23"/>
    <mergeCell ref="U82:W83"/>
    <mergeCell ref="Q109:S110"/>
    <mergeCell ref="T109:T110"/>
    <mergeCell ref="U109:W110"/>
    <mergeCell ref="P35:P37"/>
    <mergeCell ref="Q35:Q37"/>
    <mergeCell ref="W35:W37"/>
    <mergeCell ref="X35:X37"/>
    <mergeCell ref="P87:P89"/>
    <mergeCell ref="Q87:Q89"/>
    <mergeCell ref="N94:Y94"/>
    <mergeCell ref="N98:N108"/>
    <mergeCell ref="Q98:S99"/>
    <mergeCell ref="T98:T99"/>
    <mergeCell ref="U98:W99"/>
    <mergeCell ref="P106:P108"/>
    <mergeCell ref="Q106:Q108"/>
    <mergeCell ref="P103:P105"/>
    <mergeCell ref="Q103:Q105"/>
    <mergeCell ref="Q27:S28"/>
    <mergeCell ref="K133:K135"/>
    <mergeCell ref="J128:J130"/>
    <mergeCell ref="K128:K130"/>
    <mergeCell ref="K125:K127"/>
    <mergeCell ref="K87:K89"/>
    <mergeCell ref="Q82:S83"/>
    <mergeCell ref="T82:T83"/>
    <mergeCell ref="P90:P92"/>
    <mergeCell ref="Q90:Q92"/>
    <mergeCell ref="Q117:Q119"/>
    <mergeCell ref="P114:P116"/>
    <mergeCell ref="Q114:Q116"/>
    <mergeCell ref="P111:P113"/>
    <mergeCell ref="Q111:Q113"/>
    <mergeCell ref="C84:C86"/>
    <mergeCell ref="D84:D86"/>
    <mergeCell ref="P29:P31"/>
    <mergeCell ref="AC98:AC100"/>
    <mergeCell ref="AD109:AD111"/>
    <mergeCell ref="W24:W26"/>
    <mergeCell ref="X24:X26"/>
    <mergeCell ref="AC112:AC114"/>
    <mergeCell ref="AD112:AD114"/>
    <mergeCell ref="W103:W105"/>
    <mergeCell ref="AA49:AA59"/>
    <mergeCell ref="AD49:AF50"/>
    <mergeCell ref="AC54:AC56"/>
    <mergeCell ref="AD54:AD56"/>
    <mergeCell ref="AC57:AC59"/>
    <mergeCell ref="AC62:AC64"/>
    <mergeCell ref="AD82:AF83"/>
    <mergeCell ref="W29:W31"/>
    <mergeCell ref="X29:X31"/>
    <mergeCell ref="X103:X105"/>
    <mergeCell ref="AC35:AC37"/>
    <mergeCell ref="AD35:AD37"/>
    <mergeCell ref="AC24:AC26"/>
    <mergeCell ref="X87:X89"/>
    <mergeCell ref="AK90:AK92"/>
    <mergeCell ref="AK87:AK89"/>
    <mergeCell ref="AC90:AC92"/>
    <mergeCell ref="AD90:AD92"/>
    <mergeCell ref="AK84:AK86"/>
    <mergeCell ref="AK79:AK81"/>
    <mergeCell ref="AC84:AC86"/>
    <mergeCell ref="AD84:AD86"/>
    <mergeCell ref="AH82:AJ83"/>
    <mergeCell ref="AC87:AC89"/>
    <mergeCell ref="AD87:AD89"/>
    <mergeCell ref="AJ87:AJ89"/>
    <mergeCell ref="AJ84:AJ86"/>
    <mergeCell ref="AK10:AK12"/>
    <mergeCell ref="U16:W17"/>
    <mergeCell ref="U5:W6"/>
    <mergeCell ref="W13:W15"/>
    <mergeCell ref="W10:W12"/>
    <mergeCell ref="W7:W9"/>
    <mergeCell ref="AG38:AG39"/>
    <mergeCell ref="AH38:AJ39"/>
    <mergeCell ref="AC7:AC9"/>
    <mergeCell ref="AD7:AD9"/>
    <mergeCell ref="AJ7:AJ9"/>
    <mergeCell ref="AK7:AK9"/>
    <mergeCell ref="U27:W28"/>
    <mergeCell ref="AA5:AA15"/>
    <mergeCell ref="AD5:AF6"/>
    <mergeCell ref="AG5:AG6"/>
    <mergeCell ref="AH5:AJ6"/>
    <mergeCell ref="W32:W34"/>
    <mergeCell ref="X32:X34"/>
    <mergeCell ref="AC18:AC20"/>
    <mergeCell ref="AD18:AD20"/>
    <mergeCell ref="AJ18:AJ20"/>
    <mergeCell ref="W18:W20"/>
    <mergeCell ref="X18:X20"/>
    <mergeCell ref="C117:C119"/>
    <mergeCell ref="D117:D119"/>
    <mergeCell ref="J117:J119"/>
    <mergeCell ref="J106:J108"/>
    <mergeCell ref="K106:K108"/>
    <mergeCell ref="J100:J102"/>
    <mergeCell ref="K100:K102"/>
    <mergeCell ref="C114:C116"/>
    <mergeCell ref="D114:D116"/>
    <mergeCell ref="J111:J113"/>
    <mergeCell ref="D90:D92"/>
    <mergeCell ref="J90:J92"/>
    <mergeCell ref="K90:K92"/>
    <mergeCell ref="J122:J124"/>
    <mergeCell ref="K122:K124"/>
    <mergeCell ref="J114:J116"/>
    <mergeCell ref="K114:K116"/>
    <mergeCell ref="K111:K113"/>
    <mergeCell ref="D106:D108"/>
    <mergeCell ref="K117:K119"/>
    <mergeCell ref="D65:D67"/>
    <mergeCell ref="J65:J67"/>
    <mergeCell ref="K65:K67"/>
    <mergeCell ref="C103:C105"/>
    <mergeCell ref="D103:D105"/>
    <mergeCell ref="J103:J105"/>
    <mergeCell ref="K103:K105"/>
    <mergeCell ref="C73:C75"/>
    <mergeCell ref="D73:D75"/>
    <mergeCell ref="J73:J75"/>
    <mergeCell ref="K73:K75"/>
    <mergeCell ref="C68:C70"/>
    <mergeCell ref="D68:D70"/>
    <mergeCell ref="J68:J70"/>
    <mergeCell ref="K68:K70"/>
    <mergeCell ref="C76:C78"/>
    <mergeCell ref="D76:D78"/>
    <mergeCell ref="J76:J78"/>
    <mergeCell ref="K76:K78"/>
    <mergeCell ref="C79:C81"/>
    <mergeCell ref="D79:D81"/>
    <mergeCell ref="J79:J81"/>
    <mergeCell ref="K79:K81"/>
    <mergeCell ref="C90:C92"/>
    <mergeCell ref="C51:C53"/>
    <mergeCell ref="D51:D53"/>
    <mergeCell ref="J51:J53"/>
    <mergeCell ref="K51:K53"/>
    <mergeCell ref="P84:P86"/>
    <mergeCell ref="Q84:Q86"/>
    <mergeCell ref="C54:C56"/>
    <mergeCell ref="D54:D56"/>
    <mergeCell ref="AD65:AD67"/>
    <mergeCell ref="AD57:AD59"/>
    <mergeCell ref="AA60:AA70"/>
    <mergeCell ref="AD60:AF61"/>
    <mergeCell ref="C57:C59"/>
    <mergeCell ref="D57:D59"/>
    <mergeCell ref="J57:J59"/>
    <mergeCell ref="K57:K59"/>
    <mergeCell ref="C62:C64"/>
    <mergeCell ref="D62:D64"/>
    <mergeCell ref="J62:J64"/>
    <mergeCell ref="K62:K64"/>
    <mergeCell ref="D60:F61"/>
    <mergeCell ref="G60:G61"/>
    <mergeCell ref="H60:J61"/>
    <mergeCell ref="C65:C67"/>
    <mergeCell ref="C40:C42"/>
    <mergeCell ref="D40:D42"/>
    <mergeCell ref="J40:J42"/>
    <mergeCell ref="K40:K42"/>
    <mergeCell ref="J54:J56"/>
    <mergeCell ref="K54:K56"/>
    <mergeCell ref="N27:N37"/>
    <mergeCell ref="AD68:AD70"/>
    <mergeCell ref="AJ68:AJ70"/>
    <mergeCell ref="D49:F50"/>
    <mergeCell ref="H38:J39"/>
    <mergeCell ref="H49:J50"/>
    <mergeCell ref="AG60:AG61"/>
    <mergeCell ref="AH60:AJ61"/>
    <mergeCell ref="AC51:AC53"/>
    <mergeCell ref="AD51:AD53"/>
    <mergeCell ref="AJ51:AJ53"/>
    <mergeCell ref="C43:C45"/>
    <mergeCell ref="D43:D45"/>
    <mergeCell ref="J43:J45"/>
    <mergeCell ref="K43:K45"/>
    <mergeCell ref="C46:C48"/>
    <mergeCell ref="D46:D48"/>
    <mergeCell ref="J46:J48"/>
    <mergeCell ref="AK76:AK78"/>
    <mergeCell ref="AK73:AK75"/>
    <mergeCell ref="K29:K31"/>
    <mergeCell ref="AC73:AC75"/>
    <mergeCell ref="AD73:AD75"/>
    <mergeCell ref="AJ73:AJ75"/>
    <mergeCell ref="AA71:AA81"/>
    <mergeCell ref="AD71:AF72"/>
    <mergeCell ref="AG71:AG72"/>
    <mergeCell ref="K32:K34"/>
    <mergeCell ref="AC76:AC78"/>
    <mergeCell ref="AD76:AD78"/>
    <mergeCell ref="K35:K37"/>
    <mergeCell ref="AC79:AC81"/>
    <mergeCell ref="AD79:AD81"/>
    <mergeCell ref="AJ79:AJ81"/>
    <mergeCell ref="K46:K48"/>
    <mergeCell ref="Q29:Q31"/>
    <mergeCell ref="AJ35:AJ37"/>
    <mergeCell ref="AK51:AK53"/>
    <mergeCell ref="AK54:AK56"/>
    <mergeCell ref="AK68:AK70"/>
    <mergeCell ref="P32:P34"/>
    <mergeCell ref="Q32:Q34"/>
    <mergeCell ref="N1:Y1"/>
    <mergeCell ref="H5:J6"/>
    <mergeCell ref="H16:J17"/>
    <mergeCell ref="G27:G28"/>
    <mergeCell ref="H27:J28"/>
    <mergeCell ref="D7:D9"/>
    <mergeCell ref="C10:C12"/>
    <mergeCell ref="D10:D12"/>
    <mergeCell ref="C13:C15"/>
    <mergeCell ref="D13:D15"/>
    <mergeCell ref="D5:F6"/>
    <mergeCell ref="K7:K9"/>
    <mergeCell ref="D27:F28"/>
    <mergeCell ref="C7:C9"/>
    <mergeCell ref="K10:K12"/>
    <mergeCell ref="C18:C20"/>
    <mergeCell ref="D18:D20"/>
    <mergeCell ref="J18:J20"/>
    <mergeCell ref="C24:C26"/>
    <mergeCell ref="D24:D26"/>
    <mergeCell ref="J24:J26"/>
    <mergeCell ref="K24:K26"/>
    <mergeCell ref="X7:X9"/>
    <mergeCell ref="N16:N26"/>
    <mergeCell ref="A5:A15"/>
    <mergeCell ref="G5:G6"/>
    <mergeCell ref="A16:A26"/>
    <mergeCell ref="G16:G17"/>
    <mergeCell ref="A27:A37"/>
    <mergeCell ref="C111:C113"/>
    <mergeCell ref="D111:D113"/>
    <mergeCell ref="D16:F17"/>
    <mergeCell ref="C21:C23"/>
    <mergeCell ref="D21:D23"/>
    <mergeCell ref="C100:C102"/>
    <mergeCell ref="D100:D102"/>
    <mergeCell ref="A60:A70"/>
    <mergeCell ref="A38:A48"/>
    <mergeCell ref="G38:G39"/>
    <mergeCell ref="A49:A59"/>
    <mergeCell ref="G49:G50"/>
    <mergeCell ref="C32:C34"/>
    <mergeCell ref="D32:D34"/>
    <mergeCell ref="C29:C31"/>
    <mergeCell ref="D29:D31"/>
    <mergeCell ref="D38:F39"/>
    <mergeCell ref="C35:C37"/>
    <mergeCell ref="D35:D37"/>
    <mergeCell ref="J29:J31"/>
    <mergeCell ref="AH71:AJ72"/>
    <mergeCell ref="AC68:AC70"/>
    <mergeCell ref="AC65:AC67"/>
    <mergeCell ref="AJ76:AJ78"/>
    <mergeCell ref="J32:J34"/>
    <mergeCell ref="J35:J37"/>
    <mergeCell ref="X10:X12"/>
    <mergeCell ref="X13:X15"/>
    <mergeCell ref="AC10:AC12"/>
    <mergeCell ref="AD10:AD12"/>
    <mergeCell ref="AJ10:AJ12"/>
    <mergeCell ref="P18:P20"/>
    <mergeCell ref="Q18:Q20"/>
    <mergeCell ref="AC40:AC42"/>
    <mergeCell ref="AD40:AD42"/>
    <mergeCell ref="AJ40:AJ42"/>
    <mergeCell ref="AJ24:AJ26"/>
    <mergeCell ref="AG27:AG28"/>
    <mergeCell ref="AH27:AJ28"/>
    <mergeCell ref="K18:K20"/>
    <mergeCell ref="P21:P23"/>
    <mergeCell ref="Q21:Q23"/>
    <mergeCell ref="W21:W23"/>
    <mergeCell ref="K13:K15"/>
    <mergeCell ref="AK65:AK67"/>
    <mergeCell ref="J21:J23"/>
    <mergeCell ref="K21:K23"/>
    <mergeCell ref="AD62:AD64"/>
    <mergeCell ref="AJ62:AJ64"/>
    <mergeCell ref="AK62:AK64"/>
    <mergeCell ref="Q16:S17"/>
    <mergeCell ref="T16:T17"/>
    <mergeCell ref="N5:N15"/>
    <mergeCell ref="Q5:S6"/>
    <mergeCell ref="T5:T6"/>
    <mergeCell ref="P24:P26"/>
    <mergeCell ref="Q24:Q26"/>
    <mergeCell ref="P13:P15"/>
    <mergeCell ref="Q13:Q15"/>
    <mergeCell ref="P10:P12"/>
    <mergeCell ref="Q10:Q12"/>
    <mergeCell ref="P7:P9"/>
    <mergeCell ref="Q7:Q9"/>
    <mergeCell ref="AD24:AD26"/>
    <mergeCell ref="J7:J9"/>
    <mergeCell ref="J10:J12"/>
    <mergeCell ref="J13:J15"/>
  </mergeCells>
  <phoneticPr fontId="1"/>
  <pageMargins left="0.31496062992125984" right="0" top="0.47244094488188981" bottom="0.19685039370078741" header="0.27559055118110237" footer="0.51181102362204722"/>
  <pageSetup paperSize="9" orientation="portrait" horizontalDpi="300" verticalDpi="300" r:id="rId5"/>
  <headerFooter alignWithMargins="0">
    <oddHeader>&amp;L&amp;"HG丸ｺﾞｼｯｸM-PRO,標準"&amp;8&amp;F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A1:X55"/>
  <sheetViews>
    <sheetView showGridLines="0" zoomScaleNormal="100" workbookViewId="0">
      <selection activeCell="Z40" sqref="Z40"/>
    </sheetView>
  </sheetViews>
  <sheetFormatPr defaultRowHeight="12" x14ac:dyDescent="0.15"/>
  <cols>
    <col min="1" max="1" width="3" style="48" customWidth="1"/>
    <col min="2" max="2" width="10.25" style="48" customWidth="1"/>
    <col min="3" max="3" width="2" style="59" customWidth="1"/>
    <col min="4" max="4" width="2" style="48" hidden="1" customWidth="1"/>
    <col min="5" max="7" width="2.5" style="270" customWidth="1"/>
    <col min="8" max="8" width="2" style="48" hidden="1" customWidth="1"/>
    <col min="9" max="9" width="2" style="59" customWidth="1"/>
    <col min="10" max="10" width="10.25" style="48" customWidth="1"/>
    <col min="11" max="11" width="3.75" style="48" customWidth="1"/>
    <col min="12" max="12" width="3" style="48" customWidth="1"/>
    <col min="13" max="13" width="10.25" style="48" customWidth="1"/>
    <col min="14" max="14" width="2" style="59" customWidth="1"/>
    <col min="15" max="15" width="2" style="48" hidden="1" customWidth="1"/>
    <col min="16" max="18" width="2.5" style="270" customWidth="1"/>
    <col min="19" max="19" width="2" style="48" hidden="1" customWidth="1"/>
    <col min="20" max="20" width="2" style="59" customWidth="1"/>
    <col min="21" max="21" width="10.25" style="48" customWidth="1"/>
    <col min="22" max="24" width="9" style="48" hidden="1" customWidth="1"/>
    <col min="25" max="16384" width="9" style="48"/>
  </cols>
  <sheetData>
    <row r="1" spans="1:24" s="62" customFormat="1" ht="13.5" customHeight="1" x14ac:dyDescent="0.15">
      <c r="B1" s="61"/>
      <c r="C1" s="61"/>
      <c r="D1" s="61"/>
      <c r="E1" s="272"/>
      <c r="F1" s="272"/>
      <c r="G1" s="272"/>
      <c r="H1" s="61"/>
      <c r="I1" s="61"/>
      <c r="J1" s="61"/>
      <c r="K1" s="61" t="s">
        <v>52</v>
      </c>
      <c r="L1" s="61"/>
      <c r="M1" s="61"/>
      <c r="N1" s="61"/>
      <c r="O1" s="61"/>
      <c r="P1" s="272"/>
      <c r="Q1" s="272"/>
      <c r="R1" s="272"/>
      <c r="S1" s="61"/>
      <c r="T1" s="61"/>
      <c r="U1" s="61"/>
    </row>
    <row r="2" spans="1:24" ht="12" customHeight="1" x14ac:dyDescent="0.15">
      <c r="L2" s="428"/>
      <c r="M2" s="428"/>
      <c r="N2" s="428"/>
      <c r="O2" s="428"/>
      <c r="P2" s="272"/>
      <c r="Q2" s="272"/>
      <c r="R2" s="272"/>
      <c r="S2" s="428"/>
      <c r="T2" s="428"/>
      <c r="U2" s="428"/>
    </row>
    <row r="3" spans="1:24" s="57" customFormat="1" ht="12" customHeight="1" x14ac:dyDescent="0.15">
      <c r="A3" s="57" t="s">
        <v>30</v>
      </c>
      <c r="C3" s="63"/>
      <c r="E3" s="274"/>
      <c r="F3" s="274"/>
      <c r="G3" s="274"/>
      <c r="I3" s="63"/>
      <c r="L3" s="428"/>
      <c r="M3" s="428"/>
      <c r="N3" s="428"/>
      <c r="O3" s="428"/>
      <c r="P3" s="272"/>
      <c r="Q3" s="272"/>
      <c r="R3" s="272"/>
      <c r="S3" s="428"/>
      <c r="T3" s="428"/>
      <c r="U3" s="428"/>
    </row>
    <row r="4" spans="1:24" ht="12" customHeight="1" x14ac:dyDescent="0.15">
      <c r="L4" s="428"/>
      <c r="M4" s="428"/>
      <c r="N4" s="428"/>
      <c r="O4" s="428"/>
      <c r="P4" s="272"/>
      <c r="Q4" s="272"/>
      <c r="R4" s="272"/>
      <c r="S4" s="428"/>
      <c r="T4" s="428"/>
      <c r="U4" s="428"/>
    </row>
    <row r="5" spans="1:24" ht="12" customHeight="1" x14ac:dyDescent="0.15">
      <c r="A5" s="45"/>
      <c r="B5" s="573" t="str">
        <f>トーナメント表!B60</f>
        <v>村上　和紀</v>
      </c>
      <c r="C5" s="575">
        <f>SUM(D5:D7)</f>
        <v>0</v>
      </c>
      <c r="D5" s="46">
        <f t="shared" ref="D5:D10" si="0">IF(E5&gt;G5,1,0)</f>
        <v>0</v>
      </c>
      <c r="E5" s="263">
        <v>15</v>
      </c>
      <c r="F5" s="191" t="s">
        <v>29</v>
      </c>
      <c r="G5" s="261">
        <v>21</v>
      </c>
      <c r="H5" s="46">
        <f t="shared" ref="H5:H10" si="1">IF(G5&gt;E5,1,0)</f>
        <v>1</v>
      </c>
      <c r="I5" s="570">
        <f>SUM(H5:H7)</f>
        <v>2</v>
      </c>
      <c r="J5" s="568" t="str">
        <f>トーナメント表!B62</f>
        <v>志鎌　雅也</v>
      </c>
      <c r="L5" s="286"/>
      <c r="M5" s="573" t="str">
        <f>トーナメント表!R58</f>
        <v>菅原　彩人</v>
      </c>
      <c r="N5" s="581">
        <f>SUM(O5:O7)</f>
        <v>2</v>
      </c>
      <c r="O5" s="309">
        <f t="shared" ref="O5:O16" si="2">IF(P5&gt;R5,1,0)</f>
        <v>1</v>
      </c>
      <c r="P5" s="641">
        <v>1</v>
      </c>
      <c r="Q5" s="191" t="s">
        <v>29</v>
      </c>
      <c r="R5" s="261"/>
      <c r="S5" s="46">
        <f t="shared" ref="S5:S16" si="3">IF(R5&gt;P5,1,0)</f>
        <v>0</v>
      </c>
      <c r="T5" s="578">
        <f>SUM(S5:S7)</f>
        <v>1</v>
      </c>
      <c r="U5" s="568" t="str">
        <f>IF(C20=2,B20,J20)</f>
        <v>宮本　瑞祈</v>
      </c>
      <c r="V5" s="48">
        <v>1</v>
      </c>
      <c r="W5" s="48" t="str">
        <f>B5</f>
        <v>村上　和紀</v>
      </c>
      <c r="X5" s="48" t="str">
        <f>J5</f>
        <v>志鎌　雅也</v>
      </c>
    </row>
    <row r="6" spans="1:24" ht="12" customHeight="1" x14ac:dyDescent="0.15">
      <c r="A6" s="49">
        <v>1</v>
      </c>
      <c r="B6" s="574"/>
      <c r="C6" s="576"/>
      <c r="D6" s="50">
        <f t="shared" si="0"/>
        <v>0</v>
      </c>
      <c r="E6" s="264">
        <v>15</v>
      </c>
      <c r="F6" s="260" t="s">
        <v>29</v>
      </c>
      <c r="G6" s="262">
        <v>21</v>
      </c>
      <c r="H6" s="50">
        <f t="shared" si="1"/>
        <v>1</v>
      </c>
      <c r="I6" s="571"/>
      <c r="J6" s="569"/>
      <c r="L6" s="287">
        <v>15</v>
      </c>
      <c r="M6" s="574"/>
      <c r="N6" s="582"/>
      <c r="O6" s="310">
        <f t="shared" si="2"/>
        <v>0</v>
      </c>
      <c r="P6" s="642"/>
      <c r="Q6" s="260" t="s">
        <v>29</v>
      </c>
      <c r="R6" s="262" t="s">
        <v>538</v>
      </c>
      <c r="S6" s="50">
        <f t="shared" si="3"/>
        <v>1</v>
      </c>
      <c r="T6" s="579"/>
      <c r="U6" s="569"/>
      <c r="V6" s="48">
        <v>2</v>
      </c>
      <c r="W6" s="48" t="e">
        <f>#REF!</f>
        <v>#REF!</v>
      </c>
      <c r="X6" s="48" t="e">
        <f>#REF!</f>
        <v>#REF!</v>
      </c>
    </row>
    <row r="7" spans="1:24" ht="12" customHeight="1" x14ac:dyDescent="0.15">
      <c r="A7" s="53"/>
      <c r="B7" s="103" t="str">
        <f>VLOOKUP(B5,Ｓ!$D$3:$E$82,2,FALSE)</f>
        <v>（村上）</v>
      </c>
      <c r="C7" s="577"/>
      <c r="D7" s="54">
        <f t="shared" si="0"/>
        <v>0</v>
      </c>
      <c r="E7" s="265"/>
      <c r="F7" s="266" t="s">
        <v>29</v>
      </c>
      <c r="G7" s="200"/>
      <c r="H7" s="54">
        <f t="shared" si="1"/>
        <v>0</v>
      </c>
      <c r="I7" s="572"/>
      <c r="J7" s="104" t="str">
        <f>VLOOKUP(J5,Ｓ!$D$3:$E$82,2,FALSE)</f>
        <v>（四街道北）</v>
      </c>
      <c r="L7" s="288"/>
      <c r="M7" s="103" t="str">
        <f>VLOOKUP(M5,Ｓ!$D$3:$E$82,2,FALSE)</f>
        <v>（松戸四）</v>
      </c>
      <c r="N7" s="583"/>
      <c r="O7" s="312">
        <f t="shared" si="2"/>
        <v>1</v>
      </c>
      <c r="P7" s="643">
        <v>1</v>
      </c>
      <c r="Q7" s="266" t="s">
        <v>29</v>
      </c>
      <c r="R7" s="200"/>
      <c r="S7" s="54">
        <f t="shared" si="3"/>
        <v>0</v>
      </c>
      <c r="T7" s="580"/>
      <c r="U7" s="104" t="str">
        <f>VLOOKUP(U5,Ｓ!$D$3:$E$82,2,FALSE)</f>
        <v>（八日市場一）</v>
      </c>
      <c r="V7" s="48">
        <v>3</v>
      </c>
      <c r="W7" s="48" t="str">
        <f>B8</f>
        <v>山田　遼太</v>
      </c>
      <c r="X7" s="48" t="str">
        <f>J8</f>
        <v>大山　貴幸</v>
      </c>
    </row>
    <row r="8" spans="1:24" ht="12" customHeight="1" x14ac:dyDescent="0.15">
      <c r="A8" s="45"/>
      <c r="B8" s="573" t="str">
        <f>トーナメント表!B64</f>
        <v>山田　遼太</v>
      </c>
      <c r="C8" s="575">
        <f>SUM(D8:D10)</f>
        <v>2</v>
      </c>
      <c r="D8" s="46">
        <f t="shared" si="0"/>
        <v>1</v>
      </c>
      <c r="E8" s="263">
        <v>21</v>
      </c>
      <c r="F8" s="191" t="s">
        <v>29</v>
      </c>
      <c r="G8" s="261">
        <v>9</v>
      </c>
      <c r="H8" s="46">
        <f t="shared" si="1"/>
        <v>0</v>
      </c>
      <c r="I8" s="570">
        <f>SUM(H8:H10)</f>
        <v>0</v>
      </c>
      <c r="J8" s="568" t="str">
        <f>トーナメント表!B66</f>
        <v>大山　貴幸</v>
      </c>
      <c r="L8" s="286"/>
      <c r="M8" s="573" t="str">
        <f>IF(C23=2,B23,J23)</f>
        <v>安藤　優真</v>
      </c>
      <c r="N8" s="575">
        <f>SUM(O8:O10)</f>
        <v>2</v>
      </c>
      <c r="O8" s="46">
        <f t="shared" si="2"/>
        <v>0</v>
      </c>
      <c r="P8" s="263">
        <v>17</v>
      </c>
      <c r="Q8" s="191" t="s">
        <v>29</v>
      </c>
      <c r="R8" s="261">
        <v>21</v>
      </c>
      <c r="S8" s="46">
        <f t="shared" si="3"/>
        <v>1</v>
      </c>
      <c r="T8" s="570">
        <f>SUM(S8:S10)</f>
        <v>1</v>
      </c>
      <c r="U8" s="568" t="str">
        <f>トーナメント表!R68</f>
        <v>松永　地洋</v>
      </c>
      <c r="V8" s="48">
        <v>4</v>
      </c>
      <c r="W8" s="48" t="str">
        <f>B17</f>
        <v>伊藤　謙志</v>
      </c>
      <c r="X8" s="48" t="str">
        <f>J17</f>
        <v>平山　健一郎</v>
      </c>
    </row>
    <row r="9" spans="1:24" ht="12" customHeight="1" x14ac:dyDescent="0.15">
      <c r="A9" s="49">
        <v>2</v>
      </c>
      <c r="B9" s="574"/>
      <c r="C9" s="576"/>
      <c r="D9" s="50">
        <f t="shared" si="0"/>
        <v>1</v>
      </c>
      <c r="E9" s="264">
        <v>21</v>
      </c>
      <c r="F9" s="260" t="s">
        <v>29</v>
      </c>
      <c r="G9" s="262">
        <v>11</v>
      </c>
      <c r="H9" s="50">
        <f t="shared" si="1"/>
        <v>0</v>
      </c>
      <c r="I9" s="571"/>
      <c r="J9" s="569"/>
      <c r="L9" s="287">
        <v>16</v>
      </c>
      <c r="M9" s="574"/>
      <c r="N9" s="576"/>
      <c r="O9" s="50">
        <f t="shared" si="2"/>
        <v>1</v>
      </c>
      <c r="P9" s="264">
        <v>23</v>
      </c>
      <c r="Q9" s="260" t="s">
        <v>29</v>
      </c>
      <c r="R9" s="262">
        <v>21</v>
      </c>
      <c r="S9" s="50">
        <f t="shared" si="3"/>
        <v>0</v>
      </c>
      <c r="T9" s="571"/>
      <c r="U9" s="569"/>
      <c r="V9" s="48">
        <v>5</v>
      </c>
      <c r="W9" s="48" t="str">
        <f>B20</f>
        <v>宮本　瑞祈</v>
      </c>
      <c r="X9" s="48" t="str">
        <f>J20</f>
        <v>馬場　大地</v>
      </c>
    </row>
    <row r="10" spans="1:24" ht="12" customHeight="1" x14ac:dyDescent="0.15">
      <c r="A10" s="53"/>
      <c r="B10" s="103" t="str">
        <f>VLOOKUP(B8,Ｓ!$D$3:$E$82,2,FALSE)</f>
        <v>（貝塚）</v>
      </c>
      <c r="C10" s="577"/>
      <c r="D10" s="54">
        <f t="shared" si="0"/>
        <v>0</v>
      </c>
      <c r="E10" s="265"/>
      <c r="F10" s="266" t="s">
        <v>29</v>
      </c>
      <c r="G10" s="200"/>
      <c r="H10" s="54">
        <f t="shared" si="1"/>
        <v>0</v>
      </c>
      <c r="I10" s="572"/>
      <c r="J10" s="104" t="str">
        <f>VLOOKUP(J8,Ｓ!$D$3:$E$82,2,FALSE)</f>
        <v>（松戸六）</v>
      </c>
      <c r="L10" s="288"/>
      <c r="M10" s="103" t="str">
        <f>VLOOKUP(M8,Ｓ!$D$3:$E$82,2,FALSE)</f>
        <v>（富津）</v>
      </c>
      <c r="N10" s="577"/>
      <c r="O10" s="54">
        <f t="shared" si="2"/>
        <v>1</v>
      </c>
      <c r="P10" s="265">
        <v>21</v>
      </c>
      <c r="Q10" s="266" t="s">
        <v>29</v>
      </c>
      <c r="R10" s="200">
        <v>19</v>
      </c>
      <c r="S10" s="54">
        <f t="shared" si="3"/>
        <v>0</v>
      </c>
      <c r="T10" s="572"/>
      <c r="U10" s="104" t="str">
        <f>VLOOKUP(U8,Ｓ!$D$3:$E$82,2,FALSE)</f>
        <v>（打瀬）</v>
      </c>
      <c r="V10" s="48">
        <v>6</v>
      </c>
      <c r="W10" s="48" t="str">
        <f>B23</f>
        <v>迫上　　凌</v>
      </c>
      <c r="X10" s="48" t="str">
        <f>J23</f>
        <v>安藤　優真</v>
      </c>
    </row>
    <row r="11" spans="1:24" ht="12" customHeight="1" x14ac:dyDescent="0.15">
      <c r="A11" s="427"/>
      <c r="B11" s="573" t="str">
        <f>トーナメント表!B68</f>
        <v>ｴｾﾞｷｴﾙFﾏｲﾅｷｰ</v>
      </c>
      <c r="C11" s="575">
        <f>SUM(D11:D13)</f>
        <v>2</v>
      </c>
      <c r="D11" s="429">
        <f t="shared" ref="D11:D13" si="4">IF(E11&gt;G11,1,0)</f>
        <v>1</v>
      </c>
      <c r="E11" s="432">
        <v>21</v>
      </c>
      <c r="F11" s="191" t="s">
        <v>29</v>
      </c>
      <c r="G11" s="430">
        <v>12</v>
      </c>
      <c r="H11" s="429">
        <f t="shared" ref="H11:H13" si="5">IF(G11&gt;E11,1,0)</f>
        <v>0</v>
      </c>
      <c r="I11" s="570">
        <f>SUM(H11:H13)</f>
        <v>0</v>
      </c>
      <c r="J11" s="568" t="str">
        <f>トーナメント表!B70</f>
        <v>小峰　海人</v>
      </c>
      <c r="L11" s="286"/>
      <c r="M11" s="573" t="str">
        <f>IF(C26=2,B26,J26)</f>
        <v>今関　幹晟</v>
      </c>
      <c r="N11" s="581">
        <f>SUM(O11:O13)</f>
        <v>0</v>
      </c>
      <c r="O11" s="46">
        <f t="shared" si="2"/>
        <v>0</v>
      </c>
      <c r="P11" s="263">
        <v>9</v>
      </c>
      <c r="Q11" s="191" t="s">
        <v>29</v>
      </c>
      <c r="R11" s="652">
        <v>21</v>
      </c>
      <c r="S11" s="309">
        <f t="shared" si="3"/>
        <v>1</v>
      </c>
      <c r="T11" s="578">
        <f>SUM(S11:S13)</f>
        <v>2</v>
      </c>
      <c r="U11" s="568" t="str">
        <f>IF(C29=2,B29,J29)</f>
        <v>渡邉　　優</v>
      </c>
      <c r="V11" s="48">
        <v>7</v>
      </c>
      <c r="W11" s="48" t="str">
        <f>B29</f>
        <v>風間　康汰</v>
      </c>
      <c r="X11" s="48" t="str">
        <f>J29</f>
        <v>渡邉　　優</v>
      </c>
    </row>
    <row r="12" spans="1:24" ht="12" customHeight="1" x14ac:dyDescent="0.15">
      <c r="A12" s="427">
        <v>3</v>
      </c>
      <c r="B12" s="574"/>
      <c r="C12" s="576"/>
      <c r="D12" s="426">
        <f t="shared" si="4"/>
        <v>1</v>
      </c>
      <c r="E12" s="433">
        <v>21</v>
      </c>
      <c r="F12" s="425" t="s">
        <v>29</v>
      </c>
      <c r="G12" s="431">
        <v>15</v>
      </c>
      <c r="H12" s="426">
        <f t="shared" si="5"/>
        <v>0</v>
      </c>
      <c r="I12" s="571"/>
      <c r="J12" s="569"/>
      <c r="L12" s="287">
        <v>17</v>
      </c>
      <c r="M12" s="574"/>
      <c r="N12" s="582"/>
      <c r="O12" s="50">
        <f t="shared" si="2"/>
        <v>0</v>
      </c>
      <c r="P12" s="264">
        <v>14</v>
      </c>
      <c r="Q12" s="260" t="s">
        <v>29</v>
      </c>
      <c r="R12" s="653">
        <v>21</v>
      </c>
      <c r="S12" s="310">
        <f t="shared" si="3"/>
        <v>1</v>
      </c>
      <c r="T12" s="579"/>
      <c r="U12" s="569"/>
      <c r="V12" s="48">
        <v>8</v>
      </c>
      <c r="W12" s="48" t="str">
        <f>B32</f>
        <v>多葉井　脩</v>
      </c>
      <c r="X12" s="48" t="str">
        <f>J32</f>
        <v>赤池　龍希</v>
      </c>
    </row>
    <row r="13" spans="1:24" ht="12" customHeight="1" x14ac:dyDescent="0.15">
      <c r="A13" s="427"/>
      <c r="B13" s="103" t="str">
        <f>VLOOKUP(B11,Ｓ!$D$3:$E$82,2,FALSE)</f>
        <v>（白山）</v>
      </c>
      <c r="C13" s="577"/>
      <c r="D13" s="54">
        <f t="shared" si="4"/>
        <v>0</v>
      </c>
      <c r="E13" s="434"/>
      <c r="F13" s="435" t="s">
        <v>29</v>
      </c>
      <c r="G13" s="200"/>
      <c r="H13" s="54">
        <f t="shared" si="5"/>
        <v>0</v>
      </c>
      <c r="I13" s="572"/>
      <c r="J13" s="104" t="str">
        <f>VLOOKUP(J11,Ｓ!$D$3:$E$82,2,FALSE)</f>
        <v>（海神）</v>
      </c>
      <c r="L13" s="53"/>
      <c r="M13" s="103" t="str">
        <f>VLOOKUP(M11,Ｓ!$D$3:$E$82,2,FALSE)</f>
        <v>（冨士見）</v>
      </c>
      <c r="N13" s="583"/>
      <c r="O13" s="54">
        <f t="shared" si="2"/>
        <v>0</v>
      </c>
      <c r="P13" s="265"/>
      <c r="Q13" s="266" t="s">
        <v>29</v>
      </c>
      <c r="R13" s="311"/>
      <c r="S13" s="312">
        <f t="shared" si="3"/>
        <v>0</v>
      </c>
      <c r="T13" s="580"/>
      <c r="U13" s="104" t="str">
        <f>VLOOKUP(U11,Ｓ!$D$3:$E$82,2,FALSE)</f>
        <v>（真砂）</v>
      </c>
      <c r="V13" s="48">
        <v>9</v>
      </c>
      <c r="W13" s="48" t="e">
        <f>#REF!</f>
        <v>#REF!</v>
      </c>
      <c r="X13" s="48" t="e">
        <f>#REF!</f>
        <v>#REF!</v>
      </c>
    </row>
    <row r="14" spans="1:24" ht="12" customHeight="1" x14ac:dyDescent="0.15">
      <c r="A14" s="45"/>
      <c r="B14" s="573" t="str">
        <f>トーナメント表!B74</f>
        <v>内田　恒徳</v>
      </c>
      <c r="C14" s="575">
        <f>SUM(D14:D16)</f>
        <v>2</v>
      </c>
      <c r="D14" s="293">
        <f t="shared" ref="D14:D16" si="6">IF(E14&gt;G14,1,0)</f>
        <v>1</v>
      </c>
      <c r="E14" s="296">
        <v>21</v>
      </c>
      <c r="F14" s="191" t="s">
        <v>29</v>
      </c>
      <c r="G14" s="294">
        <v>8</v>
      </c>
      <c r="H14" s="293">
        <f t="shared" ref="H14:H16" si="7">IF(G14&gt;E14,1,0)</f>
        <v>0</v>
      </c>
      <c r="I14" s="570">
        <f>SUM(H14:H16)</f>
        <v>0</v>
      </c>
      <c r="J14" s="568" t="str">
        <f>トーナメント表!B76</f>
        <v>藤嵜　勇弥</v>
      </c>
      <c r="L14" s="45"/>
      <c r="M14" s="573" t="str">
        <f>IF(C32=2,B32,J32)</f>
        <v>赤池　龍希</v>
      </c>
      <c r="N14" s="575">
        <f>SUM(O14:O16)</f>
        <v>0</v>
      </c>
      <c r="O14" s="46">
        <f t="shared" si="2"/>
        <v>0</v>
      </c>
      <c r="P14" s="263">
        <v>9</v>
      </c>
      <c r="Q14" s="191" t="s">
        <v>29</v>
      </c>
      <c r="R14" s="261">
        <v>21</v>
      </c>
      <c r="S14" s="46">
        <f t="shared" si="3"/>
        <v>1</v>
      </c>
      <c r="T14" s="570">
        <f>SUM(S14:S16)</f>
        <v>2</v>
      </c>
      <c r="U14" s="568" t="str">
        <f>トーナメント表!R82</f>
        <v>相澤　桃李</v>
      </c>
      <c r="V14" s="48">
        <v>10</v>
      </c>
      <c r="W14" s="48" t="str">
        <f>B38</f>
        <v>吉田　昇永</v>
      </c>
      <c r="X14" s="48" t="str">
        <f>J38</f>
        <v>志鎌　雅也</v>
      </c>
    </row>
    <row r="15" spans="1:24" ht="12" customHeight="1" x14ac:dyDescent="0.15">
      <c r="A15" s="49">
        <v>4</v>
      </c>
      <c r="B15" s="574"/>
      <c r="C15" s="576"/>
      <c r="D15" s="292">
        <f t="shared" si="6"/>
        <v>1</v>
      </c>
      <c r="E15" s="297">
        <v>21</v>
      </c>
      <c r="F15" s="291" t="s">
        <v>29</v>
      </c>
      <c r="G15" s="295">
        <v>9</v>
      </c>
      <c r="H15" s="292">
        <f t="shared" si="7"/>
        <v>0</v>
      </c>
      <c r="I15" s="571"/>
      <c r="J15" s="569"/>
      <c r="L15" s="49">
        <v>18</v>
      </c>
      <c r="M15" s="574"/>
      <c r="N15" s="576"/>
      <c r="O15" s="50">
        <f t="shared" si="2"/>
        <v>0</v>
      </c>
      <c r="P15" s="264">
        <v>17</v>
      </c>
      <c r="Q15" s="260" t="s">
        <v>29</v>
      </c>
      <c r="R15" s="262">
        <v>21</v>
      </c>
      <c r="S15" s="50">
        <f t="shared" si="3"/>
        <v>1</v>
      </c>
      <c r="T15" s="571"/>
      <c r="U15" s="569"/>
      <c r="V15" s="48">
        <v>11</v>
      </c>
      <c r="W15" s="48" t="str">
        <f>B41</f>
        <v>山田　遼太</v>
      </c>
      <c r="X15" s="48" t="str">
        <f>J41</f>
        <v>ｴｾﾞｷｴﾙFﾏｲﾅｷｰ</v>
      </c>
    </row>
    <row r="16" spans="1:24" ht="12" customHeight="1" x14ac:dyDescent="0.15">
      <c r="A16" s="53"/>
      <c r="B16" s="103" t="str">
        <f>VLOOKUP(B14,Ｓ!$D$3:$E$82,2,FALSE)</f>
        <v>（大網）</v>
      </c>
      <c r="C16" s="577"/>
      <c r="D16" s="54">
        <f t="shared" si="6"/>
        <v>0</v>
      </c>
      <c r="E16" s="298"/>
      <c r="F16" s="299" t="s">
        <v>29</v>
      </c>
      <c r="G16" s="200"/>
      <c r="H16" s="54">
        <f t="shared" si="7"/>
        <v>0</v>
      </c>
      <c r="I16" s="572"/>
      <c r="J16" s="104" t="str">
        <f>VLOOKUP(J14,Ｓ!$D$3:$E$82,2,FALSE)</f>
        <v>（大貫）</v>
      </c>
      <c r="L16" s="53"/>
      <c r="M16" s="103" t="str">
        <f>VLOOKUP(M14,Ｓ!$D$3:$E$82,2,FALSE)</f>
        <v>（昭和学院）</v>
      </c>
      <c r="N16" s="577"/>
      <c r="O16" s="54">
        <f t="shared" si="2"/>
        <v>0</v>
      </c>
      <c r="P16" s="265"/>
      <c r="Q16" s="266" t="s">
        <v>29</v>
      </c>
      <c r="R16" s="200"/>
      <c r="S16" s="54">
        <f t="shared" si="3"/>
        <v>0</v>
      </c>
      <c r="T16" s="572"/>
      <c r="U16" s="104" t="str">
        <f>VLOOKUP(U14,Ｓ!$D$3:$E$82,2,FALSE)</f>
        <v>（西武台千葉）</v>
      </c>
      <c r="V16" s="48">
        <v>12</v>
      </c>
      <c r="W16" s="48" t="str">
        <f>B44</f>
        <v>小林　勇介</v>
      </c>
      <c r="X16" s="48" t="str">
        <f>J44</f>
        <v>内田　恒徳</v>
      </c>
    </row>
    <row r="17" spans="1:24" ht="12" customHeight="1" x14ac:dyDescent="0.15">
      <c r="A17" s="45"/>
      <c r="B17" s="573" t="str">
        <f>トーナメント表!B78</f>
        <v>伊藤　謙志</v>
      </c>
      <c r="C17" s="575">
        <f>SUM(D17:D19)</f>
        <v>2</v>
      </c>
      <c r="D17" s="293">
        <f t="shared" ref="D17:D34" si="8">IF(E17&gt;G17,1,0)</f>
        <v>1</v>
      </c>
      <c r="E17" s="296">
        <v>21</v>
      </c>
      <c r="F17" s="191" t="s">
        <v>82</v>
      </c>
      <c r="G17" s="294">
        <v>8</v>
      </c>
      <c r="H17" s="293">
        <f t="shared" ref="H17:H34" si="9">IF(G17&gt;E17,1,0)</f>
        <v>0</v>
      </c>
      <c r="I17" s="570">
        <f>SUM(H17:H19)</f>
        <v>0</v>
      </c>
      <c r="J17" s="568" t="str">
        <f>トーナメント表!B80</f>
        <v>平山　健一郎</v>
      </c>
      <c r="V17" s="48">
        <v>13</v>
      </c>
      <c r="W17" s="48" t="str">
        <f>B47</f>
        <v>伊藤　謙志</v>
      </c>
      <c r="X17" s="48" t="str">
        <f>J47</f>
        <v>上野　拓海</v>
      </c>
    </row>
    <row r="18" spans="1:24" ht="12" customHeight="1" x14ac:dyDescent="0.15">
      <c r="A18" s="49">
        <v>5</v>
      </c>
      <c r="B18" s="574"/>
      <c r="C18" s="576"/>
      <c r="D18" s="292">
        <f t="shared" si="8"/>
        <v>1</v>
      </c>
      <c r="E18" s="297">
        <v>21</v>
      </c>
      <c r="F18" s="291" t="s">
        <v>82</v>
      </c>
      <c r="G18" s="295">
        <v>9</v>
      </c>
      <c r="H18" s="292">
        <f t="shared" si="9"/>
        <v>0</v>
      </c>
      <c r="I18" s="571"/>
      <c r="J18" s="569"/>
      <c r="L18" s="60" t="s">
        <v>32</v>
      </c>
      <c r="M18" s="50"/>
      <c r="N18" s="65"/>
      <c r="O18" s="50"/>
      <c r="P18" s="260"/>
      <c r="Q18" s="260"/>
      <c r="R18" s="260"/>
      <c r="S18" s="50"/>
      <c r="T18" s="65"/>
      <c r="U18" s="50"/>
      <c r="V18" s="48">
        <v>14</v>
      </c>
      <c r="W18" s="48" t="str">
        <f>M5</f>
        <v>菅原　彩人</v>
      </c>
      <c r="X18" s="48" t="str">
        <f>U5</f>
        <v>宮本　瑞祈</v>
      </c>
    </row>
    <row r="19" spans="1:24" ht="12" customHeight="1" x14ac:dyDescent="0.15">
      <c r="A19" s="53"/>
      <c r="B19" s="103" t="str">
        <f>VLOOKUP(B17,Ｓ!$D$3:$E$82,2,FALSE)</f>
        <v>（西武台千葉）</v>
      </c>
      <c r="C19" s="577"/>
      <c r="D19" s="54">
        <f t="shared" si="8"/>
        <v>0</v>
      </c>
      <c r="E19" s="298"/>
      <c r="F19" s="299" t="s">
        <v>82</v>
      </c>
      <c r="G19" s="200"/>
      <c r="H19" s="54">
        <f t="shared" si="9"/>
        <v>0</v>
      </c>
      <c r="I19" s="572"/>
      <c r="J19" s="104" t="str">
        <f>VLOOKUP(J17,Ｓ!$D$3:$E$82,2,FALSE)</f>
        <v>（辰巳台）</v>
      </c>
      <c r="L19" s="54"/>
      <c r="M19" s="54"/>
      <c r="N19" s="66"/>
      <c r="O19" s="54"/>
      <c r="P19" s="266"/>
      <c r="Q19" s="266"/>
      <c r="R19" s="266"/>
      <c r="S19" s="54"/>
      <c r="T19" s="66"/>
      <c r="U19" s="54"/>
      <c r="V19" s="48">
        <v>15</v>
      </c>
      <c r="W19" s="48" t="str">
        <f>M8</f>
        <v>安藤　優真</v>
      </c>
      <c r="X19" s="48" t="str">
        <f>U8</f>
        <v>松永　地洋</v>
      </c>
    </row>
    <row r="20" spans="1:24" ht="12" customHeight="1" x14ac:dyDescent="0.15">
      <c r="A20" s="49"/>
      <c r="B20" s="573" t="str">
        <f>トーナメント表!R60</f>
        <v>宮本　瑞祈</v>
      </c>
      <c r="C20" s="575">
        <f>SUM(D20:D22)</f>
        <v>2</v>
      </c>
      <c r="D20" s="293">
        <f t="shared" si="8"/>
        <v>1</v>
      </c>
      <c r="E20" s="296">
        <v>21</v>
      </c>
      <c r="F20" s="191" t="s">
        <v>82</v>
      </c>
      <c r="G20" s="294">
        <v>7</v>
      </c>
      <c r="H20" s="293">
        <f t="shared" si="9"/>
        <v>0</v>
      </c>
      <c r="I20" s="570">
        <f>SUM(H20:H22)</f>
        <v>0</v>
      </c>
      <c r="J20" s="568" t="str">
        <f>トーナメント表!R62</f>
        <v>馬場　大地</v>
      </c>
      <c r="L20" s="45"/>
      <c r="M20" s="573" t="str">
        <f>IF(C38=2,B38,J38)</f>
        <v>吉田　昇永</v>
      </c>
      <c r="N20" s="575">
        <f>SUM(O20:O22)</f>
        <v>2</v>
      </c>
      <c r="O20" s="46">
        <f t="shared" ref="O20:O31" si="10">IF(P20&gt;R20,1,0)</f>
        <v>1</v>
      </c>
      <c r="P20" s="263">
        <v>21</v>
      </c>
      <c r="Q20" s="191" t="s">
        <v>29</v>
      </c>
      <c r="R20" s="261">
        <v>8</v>
      </c>
      <c r="S20" s="46">
        <f t="shared" ref="S20:S31" si="11">IF(R20&gt;P20,1,0)</f>
        <v>0</v>
      </c>
      <c r="T20" s="570">
        <f>SUM(S20:S22)</f>
        <v>0</v>
      </c>
      <c r="U20" s="568" t="str">
        <f>IF(C41=2,B41,J41)</f>
        <v>山田　遼太</v>
      </c>
      <c r="V20" s="48">
        <v>16</v>
      </c>
      <c r="W20" s="48" t="str">
        <f>M11</f>
        <v>今関　幹晟</v>
      </c>
      <c r="X20" s="48" t="str">
        <f>U11</f>
        <v>渡邉　　優</v>
      </c>
    </row>
    <row r="21" spans="1:24" ht="12" customHeight="1" x14ac:dyDescent="0.15">
      <c r="A21" s="49">
        <v>6</v>
      </c>
      <c r="B21" s="574"/>
      <c r="C21" s="576"/>
      <c r="D21" s="292">
        <f t="shared" si="8"/>
        <v>1</v>
      </c>
      <c r="E21" s="297">
        <v>21</v>
      </c>
      <c r="F21" s="291" t="s">
        <v>82</v>
      </c>
      <c r="G21" s="295">
        <v>8</v>
      </c>
      <c r="H21" s="292">
        <f t="shared" si="9"/>
        <v>0</v>
      </c>
      <c r="I21" s="571"/>
      <c r="J21" s="569"/>
      <c r="L21" s="287">
        <v>19</v>
      </c>
      <c r="M21" s="574"/>
      <c r="N21" s="576"/>
      <c r="O21" s="50">
        <f t="shared" si="10"/>
        <v>1</v>
      </c>
      <c r="P21" s="264">
        <v>21</v>
      </c>
      <c r="Q21" s="260" t="s">
        <v>29</v>
      </c>
      <c r="R21" s="262">
        <v>12</v>
      </c>
      <c r="S21" s="50">
        <f t="shared" si="11"/>
        <v>0</v>
      </c>
      <c r="T21" s="571"/>
      <c r="U21" s="569"/>
      <c r="V21" s="48">
        <v>17</v>
      </c>
      <c r="W21" s="48" t="str">
        <f>M14</f>
        <v>赤池　龍希</v>
      </c>
      <c r="X21" s="48" t="str">
        <f>U14</f>
        <v>相澤　桃李</v>
      </c>
    </row>
    <row r="22" spans="1:24" ht="12" customHeight="1" x14ac:dyDescent="0.15">
      <c r="A22" s="53"/>
      <c r="B22" s="103" t="str">
        <f>VLOOKUP(B20,Ｓ!$D$3:$E$82,2,FALSE)</f>
        <v>（八日市場一）</v>
      </c>
      <c r="C22" s="577"/>
      <c r="D22" s="54">
        <f t="shared" si="8"/>
        <v>0</v>
      </c>
      <c r="E22" s="298"/>
      <c r="F22" s="299" t="s">
        <v>82</v>
      </c>
      <c r="G22" s="200"/>
      <c r="H22" s="54">
        <f t="shared" si="9"/>
        <v>0</v>
      </c>
      <c r="I22" s="572"/>
      <c r="J22" s="104" t="str">
        <f>VLOOKUP(J20,Ｓ!$D$3:$E$82,2,FALSE)</f>
        <v>（八木が谷）</v>
      </c>
      <c r="L22" s="288"/>
      <c r="M22" s="103" t="str">
        <f>VLOOKUP(M20,Ｓ!$D$3:$E$82,2,FALSE)</f>
        <v>（周西）</v>
      </c>
      <c r="N22" s="577"/>
      <c r="O22" s="54">
        <f t="shared" si="10"/>
        <v>0</v>
      </c>
      <c r="P22" s="265"/>
      <c r="Q22" s="266" t="s">
        <v>29</v>
      </c>
      <c r="R22" s="200"/>
      <c r="S22" s="54">
        <f t="shared" si="11"/>
        <v>0</v>
      </c>
      <c r="T22" s="572"/>
      <c r="U22" s="104" t="str">
        <f>VLOOKUP(U20,Ｓ!$D$3:$E$82,2,FALSE)</f>
        <v>（貝塚）</v>
      </c>
      <c r="V22" s="48">
        <v>18</v>
      </c>
      <c r="W22" s="48" t="str">
        <f>M20</f>
        <v>吉田　昇永</v>
      </c>
      <c r="X22" s="48" t="str">
        <f>U20</f>
        <v>山田　遼太</v>
      </c>
    </row>
    <row r="23" spans="1:24" ht="12" customHeight="1" x14ac:dyDescent="0.15">
      <c r="A23" s="45"/>
      <c r="B23" s="573" t="str">
        <f>トーナメント表!R64</f>
        <v>迫上　　凌</v>
      </c>
      <c r="C23" s="575">
        <f>SUM(D23:D25)</f>
        <v>1</v>
      </c>
      <c r="D23" s="293">
        <f t="shared" si="8"/>
        <v>0</v>
      </c>
      <c r="E23" s="296">
        <v>20</v>
      </c>
      <c r="F23" s="191" t="s">
        <v>82</v>
      </c>
      <c r="G23" s="294">
        <v>22</v>
      </c>
      <c r="H23" s="293">
        <f t="shared" si="9"/>
        <v>1</v>
      </c>
      <c r="I23" s="570">
        <f>SUM(H23:H25)</f>
        <v>2</v>
      </c>
      <c r="J23" s="568" t="str">
        <f>トーナメント表!R66</f>
        <v>安藤　優真</v>
      </c>
      <c r="L23" s="286"/>
      <c r="M23" s="573" t="str">
        <f>IF(C44=2,B44,J44)</f>
        <v>小林　勇介</v>
      </c>
      <c r="N23" s="575">
        <f>SUM(O23:O25)</f>
        <v>2</v>
      </c>
      <c r="O23" s="46">
        <f>IF(P23&gt;R23,1,0)</f>
        <v>1</v>
      </c>
      <c r="P23" s="263">
        <v>21</v>
      </c>
      <c r="Q23" s="191" t="s">
        <v>29</v>
      </c>
      <c r="R23" s="261">
        <v>18</v>
      </c>
      <c r="S23" s="46">
        <f>IF(R23&gt;P23,1,0)</f>
        <v>0</v>
      </c>
      <c r="T23" s="570">
        <f>SUM(S23:S25)</f>
        <v>0</v>
      </c>
      <c r="U23" s="568" t="str">
        <f>IF(C47=2,B47,J47)</f>
        <v>伊藤　謙志</v>
      </c>
      <c r="V23" s="48">
        <v>19</v>
      </c>
      <c r="W23" s="48" t="str">
        <f>M23</f>
        <v>小林　勇介</v>
      </c>
      <c r="X23" s="48" t="str">
        <f>U23</f>
        <v>伊藤　謙志</v>
      </c>
    </row>
    <row r="24" spans="1:24" ht="12" customHeight="1" x14ac:dyDescent="0.15">
      <c r="A24" s="49">
        <v>7</v>
      </c>
      <c r="B24" s="574"/>
      <c r="C24" s="576"/>
      <c r="D24" s="292">
        <f t="shared" si="8"/>
        <v>1</v>
      </c>
      <c r="E24" s="297">
        <v>21</v>
      </c>
      <c r="F24" s="291" t="s">
        <v>82</v>
      </c>
      <c r="G24" s="295">
        <v>11</v>
      </c>
      <c r="H24" s="292">
        <f t="shared" si="9"/>
        <v>0</v>
      </c>
      <c r="I24" s="571"/>
      <c r="J24" s="569"/>
      <c r="L24" s="287">
        <v>20</v>
      </c>
      <c r="M24" s="574"/>
      <c r="N24" s="576"/>
      <c r="O24" s="50">
        <f>IF(P24&gt;R24,1,0)</f>
        <v>1</v>
      </c>
      <c r="P24" s="264">
        <v>23</v>
      </c>
      <c r="Q24" s="260" t="s">
        <v>29</v>
      </c>
      <c r="R24" s="262">
        <v>21</v>
      </c>
      <c r="S24" s="50">
        <f>IF(R24&gt;P24,1,0)</f>
        <v>0</v>
      </c>
      <c r="T24" s="571"/>
      <c r="U24" s="569"/>
      <c r="V24" s="48">
        <v>20</v>
      </c>
      <c r="W24" s="48" t="str">
        <f>M26</f>
        <v>菅原　彩人</v>
      </c>
      <c r="X24" s="48" t="str">
        <f>U26</f>
        <v>安藤　優真</v>
      </c>
    </row>
    <row r="25" spans="1:24" ht="12" customHeight="1" x14ac:dyDescent="0.15">
      <c r="A25" s="53"/>
      <c r="B25" s="103" t="str">
        <f>VLOOKUP(B23,Ｓ!$D$3:$E$82,2,FALSE)</f>
        <v>（桜台）</v>
      </c>
      <c r="C25" s="577"/>
      <c r="D25" s="54">
        <f t="shared" si="8"/>
        <v>0</v>
      </c>
      <c r="E25" s="298">
        <v>15</v>
      </c>
      <c r="F25" s="299" t="s">
        <v>82</v>
      </c>
      <c r="G25" s="200">
        <v>21</v>
      </c>
      <c r="H25" s="54">
        <f t="shared" si="9"/>
        <v>1</v>
      </c>
      <c r="I25" s="572"/>
      <c r="J25" s="104" t="str">
        <f>VLOOKUP(J23,Ｓ!$D$3:$E$82,2,FALSE)</f>
        <v>（富津）</v>
      </c>
      <c r="L25" s="288"/>
      <c r="M25" s="103" t="str">
        <f>VLOOKUP(M23,Ｓ!$D$3:$E$82,2,FALSE)</f>
        <v>（蘇我）</v>
      </c>
      <c r="N25" s="577"/>
      <c r="O25" s="54">
        <f>IF(P25&gt;R25,1,0)</f>
        <v>0</v>
      </c>
      <c r="P25" s="265"/>
      <c r="Q25" s="266" t="s">
        <v>29</v>
      </c>
      <c r="R25" s="200"/>
      <c r="S25" s="54">
        <f>IF(R25&gt;P25,1,0)</f>
        <v>0</v>
      </c>
      <c r="T25" s="572"/>
      <c r="U25" s="104" t="str">
        <f>VLOOKUP(U23,Ｓ!$D$3:$E$82,2,FALSE)</f>
        <v>（西武台千葉）</v>
      </c>
      <c r="V25" s="48">
        <v>21</v>
      </c>
      <c r="W25" s="48" t="str">
        <f>M29</f>
        <v>渡邉　　優</v>
      </c>
      <c r="X25" s="48" t="str">
        <f>U29</f>
        <v>相澤　桃李</v>
      </c>
    </row>
    <row r="26" spans="1:24" ht="12" customHeight="1" x14ac:dyDescent="0.15">
      <c r="A26" s="427"/>
      <c r="B26" s="573" t="str">
        <f>トーナメント表!R70</f>
        <v>今関　幹晟</v>
      </c>
      <c r="C26" s="575">
        <f>SUM(D26:D28)</f>
        <v>2</v>
      </c>
      <c r="D26" s="429">
        <f t="shared" ref="D26:D28" si="12">IF(E26&gt;G26,1,0)</f>
        <v>1</v>
      </c>
      <c r="E26" s="432">
        <v>21</v>
      </c>
      <c r="F26" s="191" t="s">
        <v>29</v>
      </c>
      <c r="G26" s="430">
        <v>13</v>
      </c>
      <c r="H26" s="429">
        <f t="shared" ref="H26:H28" si="13">IF(G26&gt;E26,1,0)</f>
        <v>0</v>
      </c>
      <c r="I26" s="570">
        <f>SUM(H26:H28)</f>
        <v>1</v>
      </c>
      <c r="J26" s="568" t="str">
        <f>トーナメント表!R72</f>
        <v>須藤　勇二</v>
      </c>
      <c r="L26" s="286"/>
      <c r="M26" s="573" t="str">
        <f>IF(N5=2,M5,U5)</f>
        <v>菅原　彩人</v>
      </c>
      <c r="N26" s="575">
        <f>SUM(O26:O28)</f>
        <v>2</v>
      </c>
      <c r="O26" s="46">
        <f t="shared" si="10"/>
        <v>1</v>
      </c>
      <c r="P26" s="263">
        <v>21</v>
      </c>
      <c r="Q26" s="191" t="s">
        <v>29</v>
      </c>
      <c r="R26" s="261">
        <v>5</v>
      </c>
      <c r="S26" s="46">
        <f t="shared" si="11"/>
        <v>0</v>
      </c>
      <c r="T26" s="570">
        <f>SUM(S26:S28)</f>
        <v>0</v>
      </c>
      <c r="U26" s="568" t="str">
        <f>IF(N8=2,M8,U8)</f>
        <v>安藤　優真</v>
      </c>
      <c r="V26" s="48">
        <v>22</v>
      </c>
      <c r="W26" s="48" t="str">
        <f>M35</f>
        <v>吉田　昇永</v>
      </c>
      <c r="X26" s="48" t="str">
        <f>U35</f>
        <v>小林　勇介</v>
      </c>
    </row>
    <row r="27" spans="1:24" ht="12" customHeight="1" x14ac:dyDescent="0.15">
      <c r="A27" s="427">
        <v>8</v>
      </c>
      <c r="B27" s="574"/>
      <c r="C27" s="576"/>
      <c r="D27" s="426">
        <f t="shared" si="12"/>
        <v>0</v>
      </c>
      <c r="E27" s="433">
        <v>11</v>
      </c>
      <c r="F27" s="425" t="s">
        <v>29</v>
      </c>
      <c r="G27" s="431">
        <v>21</v>
      </c>
      <c r="H27" s="426">
        <f t="shared" si="13"/>
        <v>1</v>
      </c>
      <c r="I27" s="571"/>
      <c r="J27" s="569"/>
      <c r="L27" s="287">
        <v>21</v>
      </c>
      <c r="M27" s="574"/>
      <c r="N27" s="576"/>
      <c r="O27" s="50">
        <f t="shared" si="10"/>
        <v>1</v>
      </c>
      <c r="P27" s="264">
        <v>21</v>
      </c>
      <c r="Q27" s="260" t="s">
        <v>29</v>
      </c>
      <c r="R27" s="262">
        <v>7</v>
      </c>
      <c r="S27" s="50">
        <f t="shared" si="11"/>
        <v>0</v>
      </c>
      <c r="T27" s="571"/>
      <c r="U27" s="569"/>
      <c r="V27" s="48">
        <v>23</v>
      </c>
      <c r="W27" s="48" t="str">
        <f>M38</f>
        <v>菅原　彩人</v>
      </c>
      <c r="X27" s="48" t="str">
        <f>U38</f>
        <v>相澤　桃李</v>
      </c>
    </row>
    <row r="28" spans="1:24" ht="12" customHeight="1" x14ac:dyDescent="0.15">
      <c r="A28" s="427"/>
      <c r="B28" s="103" t="str">
        <f>VLOOKUP(B26,Ｓ!$D$3:$E$82,2,FALSE)</f>
        <v>（冨士見）</v>
      </c>
      <c r="C28" s="577"/>
      <c r="D28" s="54">
        <f t="shared" si="12"/>
        <v>1</v>
      </c>
      <c r="E28" s="434">
        <v>21</v>
      </c>
      <c r="F28" s="435" t="s">
        <v>29</v>
      </c>
      <c r="G28" s="200">
        <v>18</v>
      </c>
      <c r="H28" s="54">
        <f t="shared" si="13"/>
        <v>0</v>
      </c>
      <c r="I28" s="572"/>
      <c r="J28" s="104" t="str">
        <f>VLOOKUP(J26,Ｓ!$D$3:$E$82,2,FALSE)</f>
        <v>（松戸六）</v>
      </c>
      <c r="L28" s="53"/>
      <c r="M28" s="103" t="str">
        <f>VLOOKUP(M26,Ｓ!$D$3:$E$82,2,FALSE)</f>
        <v>（松戸四）</v>
      </c>
      <c r="N28" s="577"/>
      <c r="O28" s="54">
        <f t="shared" si="10"/>
        <v>0</v>
      </c>
      <c r="P28" s="265"/>
      <c r="Q28" s="266" t="s">
        <v>29</v>
      </c>
      <c r="R28" s="200"/>
      <c r="S28" s="54">
        <f t="shared" si="11"/>
        <v>0</v>
      </c>
      <c r="T28" s="572"/>
      <c r="U28" s="104" t="str">
        <f>VLOOKUP(U26,Ｓ!$D$3:$E$82,2,FALSE)</f>
        <v>（富津）</v>
      </c>
      <c r="V28" s="48">
        <v>24</v>
      </c>
      <c r="W28" s="48" t="str">
        <f>M44</f>
        <v>吉田　昇永</v>
      </c>
      <c r="X28" s="48" t="str">
        <f>U44</f>
        <v>菅原　彩人</v>
      </c>
    </row>
    <row r="29" spans="1:24" ht="12" customHeight="1" x14ac:dyDescent="0.15">
      <c r="A29" s="45"/>
      <c r="B29" s="573" t="str">
        <f>トーナメント表!R74</f>
        <v>風間　康汰</v>
      </c>
      <c r="C29" s="575">
        <f>SUM(D29:D31)</f>
        <v>0</v>
      </c>
      <c r="D29" s="293">
        <f t="shared" si="8"/>
        <v>0</v>
      </c>
      <c r="E29" s="296">
        <v>10</v>
      </c>
      <c r="F29" s="191" t="s">
        <v>82</v>
      </c>
      <c r="G29" s="294">
        <v>21</v>
      </c>
      <c r="H29" s="293">
        <f t="shared" si="9"/>
        <v>1</v>
      </c>
      <c r="I29" s="570">
        <f>SUM(H29:H31)</f>
        <v>2</v>
      </c>
      <c r="J29" s="568" t="str">
        <f>トーナメント表!R76</f>
        <v>渡邉　　優</v>
      </c>
      <c r="L29" s="45"/>
      <c r="M29" s="573" t="str">
        <f>IF(N11=2,M11,U11)</f>
        <v>渡邉　　優</v>
      </c>
      <c r="N29" s="575">
        <f>SUM(O29:O31)</f>
        <v>0</v>
      </c>
      <c r="O29" s="46">
        <f t="shared" si="10"/>
        <v>0</v>
      </c>
      <c r="P29" s="263">
        <v>16</v>
      </c>
      <c r="Q29" s="191" t="s">
        <v>29</v>
      </c>
      <c r="R29" s="261">
        <v>21</v>
      </c>
      <c r="S29" s="46">
        <f t="shared" si="11"/>
        <v>1</v>
      </c>
      <c r="T29" s="570">
        <f>SUM(S29:S31)</f>
        <v>2</v>
      </c>
      <c r="U29" s="568" t="str">
        <f>IF(N14=2,U14,U14)</f>
        <v>相澤　桃李</v>
      </c>
      <c r="V29" s="48">
        <v>25</v>
      </c>
      <c r="W29" s="48" t="str">
        <f>M50</f>
        <v>小林　勇介</v>
      </c>
      <c r="X29" s="48" t="str">
        <f>U50</f>
        <v>相澤　桃李</v>
      </c>
    </row>
    <row r="30" spans="1:24" ht="12" customHeight="1" x14ac:dyDescent="0.15">
      <c r="A30" s="49">
        <v>9</v>
      </c>
      <c r="B30" s="574"/>
      <c r="C30" s="576"/>
      <c r="D30" s="292">
        <f t="shared" si="8"/>
        <v>0</v>
      </c>
      <c r="E30" s="297">
        <v>10</v>
      </c>
      <c r="F30" s="291" t="s">
        <v>82</v>
      </c>
      <c r="G30" s="295">
        <v>21</v>
      </c>
      <c r="H30" s="292">
        <f t="shared" si="9"/>
        <v>1</v>
      </c>
      <c r="I30" s="571"/>
      <c r="J30" s="569"/>
      <c r="L30" s="49">
        <v>22</v>
      </c>
      <c r="M30" s="574"/>
      <c r="N30" s="576"/>
      <c r="O30" s="50">
        <f t="shared" si="10"/>
        <v>0</v>
      </c>
      <c r="P30" s="264">
        <v>17</v>
      </c>
      <c r="Q30" s="260" t="s">
        <v>29</v>
      </c>
      <c r="R30" s="262">
        <v>21</v>
      </c>
      <c r="S30" s="50">
        <f t="shared" si="11"/>
        <v>1</v>
      </c>
      <c r="T30" s="571"/>
      <c r="U30" s="569"/>
    </row>
    <row r="31" spans="1:24" ht="12" customHeight="1" x14ac:dyDescent="0.15">
      <c r="A31" s="53"/>
      <c r="B31" s="103" t="str">
        <f>VLOOKUP(B29,Ｓ!$D$3:$E$82,2,FALSE)</f>
        <v>（辰巳台）</v>
      </c>
      <c r="C31" s="577"/>
      <c r="D31" s="54">
        <f t="shared" si="8"/>
        <v>0</v>
      </c>
      <c r="E31" s="298"/>
      <c r="F31" s="299" t="s">
        <v>82</v>
      </c>
      <c r="G31" s="200"/>
      <c r="H31" s="54">
        <f t="shared" si="9"/>
        <v>0</v>
      </c>
      <c r="I31" s="572"/>
      <c r="J31" s="104" t="str">
        <f>VLOOKUP(J29,Ｓ!$D$3:$E$82,2,FALSE)</f>
        <v>（真砂）</v>
      </c>
      <c r="L31" s="53"/>
      <c r="M31" s="103" t="str">
        <f>VLOOKUP(M29,Ｓ!$D$3:$E$82,2,FALSE)</f>
        <v>（真砂）</v>
      </c>
      <c r="N31" s="577"/>
      <c r="O31" s="54">
        <f t="shared" si="10"/>
        <v>0</v>
      </c>
      <c r="P31" s="265"/>
      <c r="Q31" s="266" t="s">
        <v>29</v>
      </c>
      <c r="R31" s="200"/>
      <c r="S31" s="54">
        <f t="shared" si="11"/>
        <v>0</v>
      </c>
      <c r="T31" s="572"/>
      <c r="U31" s="104" t="str">
        <f>VLOOKUP(U29,Ｓ!$D$3:$E$82,2,FALSE)</f>
        <v>（西武台千葉）</v>
      </c>
    </row>
    <row r="32" spans="1:24" ht="12" customHeight="1" x14ac:dyDescent="0.15">
      <c r="A32" s="286"/>
      <c r="B32" s="573" t="str">
        <f>トーナメント表!R78</f>
        <v>多葉井　脩</v>
      </c>
      <c r="C32" s="575">
        <f>SUM(D32:D34)</f>
        <v>0</v>
      </c>
      <c r="D32" s="293">
        <f t="shared" si="8"/>
        <v>0</v>
      </c>
      <c r="E32" s="296">
        <v>12</v>
      </c>
      <c r="F32" s="191" t="s">
        <v>82</v>
      </c>
      <c r="G32" s="294">
        <v>21</v>
      </c>
      <c r="H32" s="293">
        <f t="shared" si="9"/>
        <v>1</v>
      </c>
      <c r="I32" s="570">
        <f>SUM(H32:H34)</f>
        <v>2</v>
      </c>
      <c r="J32" s="568" t="str">
        <f>トーナメント表!R80</f>
        <v>赤池　龍希</v>
      </c>
      <c r="L32" s="46"/>
      <c r="M32" s="46"/>
      <c r="N32" s="64"/>
      <c r="O32" s="46"/>
      <c r="P32" s="191"/>
      <c r="Q32" s="191"/>
      <c r="R32" s="191"/>
      <c r="S32" s="46"/>
      <c r="T32" s="64"/>
      <c r="U32" s="46"/>
    </row>
    <row r="33" spans="1:21" ht="12" customHeight="1" x14ac:dyDescent="0.15">
      <c r="A33" s="287">
        <v>10</v>
      </c>
      <c r="B33" s="574"/>
      <c r="C33" s="576"/>
      <c r="D33" s="292">
        <f t="shared" si="8"/>
        <v>0</v>
      </c>
      <c r="E33" s="297">
        <v>9</v>
      </c>
      <c r="F33" s="291" t="s">
        <v>82</v>
      </c>
      <c r="G33" s="295">
        <v>21</v>
      </c>
      <c r="H33" s="292">
        <f t="shared" si="9"/>
        <v>1</v>
      </c>
      <c r="I33" s="571"/>
      <c r="J33" s="569"/>
      <c r="L33" s="60" t="s">
        <v>33</v>
      </c>
      <c r="M33" s="50"/>
      <c r="N33" s="65"/>
      <c r="O33" s="50"/>
      <c r="P33" s="260"/>
      <c r="Q33" s="260"/>
      <c r="R33" s="260"/>
      <c r="S33" s="50"/>
      <c r="T33" s="65"/>
      <c r="U33" s="50"/>
    </row>
    <row r="34" spans="1:21" ht="12" customHeight="1" x14ac:dyDescent="0.15">
      <c r="A34" s="288"/>
      <c r="B34" s="103" t="str">
        <f>VLOOKUP(B32,Ｓ!$D$3:$E$82,2,FALSE)</f>
        <v>（南山）</v>
      </c>
      <c r="C34" s="577"/>
      <c r="D34" s="54">
        <f t="shared" si="8"/>
        <v>0</v>
      </c>
      <c r="E34" s="298"/>
      <c r="F34" s="299" t="s">
        <v>82</v>
      </c>
      <c r="G34" s="200"/>
      <c r="H34" s="54">
        <f t="shared" si="9"/>
        <v>0</v>
      </c>
      <c r="I34" s="572"/>
      <c r="J34" s="104" t="str">
        <f>VLOOKUP(J32,Ｓ!$D$3:$E$82,2,FALSE)</f>
        <v>（昭和学院）</v>
      </c>
      <c r="L34" s="54"/>
      <c r="M34" s="54"/>
      <c r="N34" s="66"/>
      <c r="O34" s="54"/>
      <c r="P34" s="266"/>
      <c r="Q34" s="266"/>
      <c r="R34" s="266"/>
      <c r="S34" s="54"/>
      <c r="T34" s="66"/>
      <c r="U34" s="54"/>
    </row>
    <row r="35" spans="1:21" ht="12" customHeight="1" x14ac:dyDescent="0.15">
      <c r="A35" s="46"/>
      <c r="B35" s="46"/>
      <c r="C35" s="64"/>
      <c r="D35" s="46"/>
      <c r="E35" s="191"/>
      <c r="F35" s="191"/>
      <c r="G35" s="191"/>
      <c r="H35" s="46"/>
      <c r="I35" s="64"/>
      <c r="J35" s="46"/>
      <c r="L35" s="45"/>
      <c r="M35" s="573" t="str">
        <f>IF(N20=2,M20,U20)</f>
        <v>吉田　昇永</v>
      </c>
      <c r="N35" s="575">
        <f>SUM(O35:O37)</f>
        <v>2</v>
      </c>
      <c r="O35" s="46">
        <f t="shared" ref="O35:O40" si="14">IF(P35&gt;R35,1,0)</f>
        <v>1</v>
      </c>
      <c r="P35" s="263">
        <v>21</v>
      </c>
      <c r="Q35" s="191" t="s">
        <v>29</v>
      </c>
      <c r="R35" s="261">
        <v>6</v>
      </c>
      <c r="S35" s="46">
        <f t="shared" ref="S35:S40" si="15">IF(R35&gt;P35,1,0)</f>
        <v>0</v>
      </c>
      <c r="T35" s="570">
        <f>SUM(S35:S37)</f>
        <v>0</v>
      </c>
      <c r="U35" s="568" t="str">
        <f>IF(N23=2,M23,U23)</f>
        <v>小林　勇介</v>
      </c>
    </row>
    <row r="36" spans="1:21" ht="12" customHeight="1" x14ac:dyDescent="0.15">
      <c r="A36" s="60" t="s">
        <v>31</v>
      </c>
      <c r="B36" s="50"/>
      <c r="C36" s="65"/>
      <c r="D36" s="50"/>
      <c r="E36" s="260"/>
      <c r="F36" s="260"/>
      <c r="G36" s="260"/>
      <c r="H36" s="50"/>
      <c r="I36" s="65"/>
      <c r="J36" s="50"/>
      <c r="L36" s="49">
        <v>23</v>
      </c>
      <c r="M36" s="574"/>
      <c r="N36" s="576"/>
      <c r="O36" s="50">
        <f t="shared" si="14"/>
        <v>1</v>
      </c>
      <c r="P36" s="264">
        <v>21</v>
      </c>
      <c r="Q36" s="260" t="s">
        <v>29</v>
      </c>
      <c r="R36" s="262">
        <v>8</v>
      </c>
      <c r="S36" s="50">
        <f t="shared" si="15"/>
        <v>0</v>
      </c>
      <c r="T36" s="571"/>
      <c r="U36" s="569"/>
    </row>
    <row r="37" spans="1:21" ht="12" customHeight="1" x14ac:dyDescent="0.15">
      <c r="A37" s="54"/>
      <c r="B37" s="54"/>
      <c r="C37" s="66"/>
      <c r="D37" s="54"/>
      <c r="E37" s="266"/>
      <c r="F37" s="266"/>
      <c r="G37" s="266"/>
      <c r="H37" s="54"/>
      <c r="I37" s="66"/>
      <c r="J37" s="54"/>
      <c r="L37" s="53"/>
      <c r="M37" s="103" t="str">
        <f>VLOOKUP(M35,Ｓ!$D$3:$E$82,2,FALSE)</f>
        <v>（周西）</v>
      </c>
      <c r="N37" s="577"/>
      <c r="O37" s="54">
        <f t="shared" si="14"/>
        <v>0</v>
      </c>
      <c r="P37" s="265"/>
      <c r="Q37" s="266" t="s">
        <v>29</v>
      </c>
      <c r="R37" s="200"/>
      <c r="S37" s="54">
        <f t="shared" si="15"/>
        <v>0</v>
      </c>
      <c r="T37" s="572"/>
      <c r="U37" s="104" t="str">
        <f>VLOOKUP(U35,Ｓ!$D$3:$E$82,2,FALSE)</f>
        <v>（蘇我）</v>
      </c>
    </row>
    <row r="38" spans="1:21" ht="12" customHeight="1" x14ac:dyDescent="0.15">
      <c r="A38" s="45"/>
      <c r="B38" s="573" t="str">
        <f>トーナメント表!B58</f>
        <v>吉田　昇永</v>
      </c>
      <c r="C38" s="575">
        <f>SUM(D38:D40)</f>
        <v>2</v>
      </c>
      <c r="D38" s="46">
        <f t="shared" ref="D38:D49" si="16">IF(E38&gt;G38,1,0)</f>
        <v>1</v>
      </c>
      <c r="E38" s="263">
        <v>21</v>
      </c>
      <c r="F38" s="191" t="s">
        <v>29</v>
      </c>
      <c r="G38" s="261">
        <v>4</v>
      </c>
      <c r="H38" s="46">
        <f t="shared" ref="H38:H49" si="17">IF(G38&gt;E38,1,0)</f>
        <v>0</v>
      </c>
      <c r="I38" s="570">
        <f>SUM(H38:H40)</f>
        <v>0</v>
      </c>
      <c r="J38" s="568" t="str">
        <f>IF(C5=2,B5,J5)</f>
        <v>志鎌　雅也</v>
      </c>
      <c r="L38" s="45"/>
      <c r="M38" s="573" t="str">
        <f>IF(N26=2,M26,U26)</f>
        <v>菅原　彩人</v>
      </c>
      <c r="N38" s="575">
        <f>SUM(O38:O40)</f>
        <v>2</v>
      </c>
      <c r="O38" s="46">
        <f t="shared" si="14"/>
        <v>1</v>
      </c>
      <c r="P38" s="263">
        <v>21</v>
      </c>
      <c r="Q38" s="191" t="s">
        <v>29</v>
      </c>
      <c r="R38" s="261">
        <v>11</v>
      </c>
      <c r="S38" s="46">
        <f t="shared" si="15"/>
        <v>0</v>
      </c>
      <c r="T38" s="570">
        <f>SUM(S38:S40)</f>
        <v>0</v>
      </c>
      <c r="U38" s="568" t="str">
        <f>IF(N29=2,M29,U29)</f>
        <v>相澤　桃李</v>
      </c>
    </row>
    <row r="39" spans="1:21" ht="12" customHeight="1" x14ac:dyDescent="0.15">
      <c r="A39" s="287">
        <v>11</v>
      </c>
      <c r="B39" s="574"/>
      <c r="C39" s="576"/>
      <c r="D39" s="50">
        <f t="shared" si="16"/>
        <v>1</v>
      </c>
      <c r="E39" s="264">
        <v>21</v>
      </c>
      <c r="F39" s="260" t="s">
        <v>29</v>
      </c>
      <c r="G39" s="262">
        <v>6</v>
      </c>
      <c r="H39" s="50">
        <f t="shared" si="17"/>
        <v>0</v>
      </c>
      <c r="I39" s="571"/>
      <c r="J39" s="569"/>
      <c r="L39" s="49">
        <v>24</v>
      </c>
      <c r="M39" s="574"/>
      <c r="N39" s="576"/>
      <c r="O39" s="50">
        <f t="shared" si="14"/>
        <v>1</v>
      </c>
      <c r="P39" s="264">
        <v>21</v>
      </c>
      <c r="Q39" s="260" t="s">
        <v>29</v>
      </c>
      <c r="R39" s="262">
        <v>15</v>
      </c>
      <c r="S39" s="50">
        <f t="shared" si="15"/>
        <v>0</v>
      </c>
      <c r="T39" s="571"/>
      <c r="U39" s="569"/>
    </row>
    <row r="40" spans="1:21" ht="12" customHeight="1" x14ac:dyDescent="0.15">
      <c r="A40" s="288"/>
      <c r="B40" s="103" t="str">
        <f>VLOOKUP(B38,Ｓ!$D$3:$E$82,2,FALSE)</f>
        <v>（周西）</v>
      </c>
      <c r="C40" s="577"/>
      <c r="D40" s="54">
        <f t="shared" si="16"/>
        <v>0</v>
      </c>
      <c r="E40" s="265"/>
      <c r="F40" s="266" t="s">
        <v>29</v>
      </c>
      <c r="G40" s="200"/>
      <c r="H40" s="54">
        <f t="shared" si="17"/>
        <v>0</v>
      </c>
      <c r="I40" s="572"/>
      <c r="J40" s="104" t="str">
        <f>VLOOKUP(J38,Ｓ!$D$3:$E$82,2,FALSE)</f>
        <v>（四街道北）</v>
      </c>
      <c r="L40" s="53"/>
      <c r="M40" s="103" t="str">
        <f>VLOOKUP(M38,Ｓ!$D$3:$E$82,2,FALSE)</f>
        <v>（松戸四）</v>
      </c>
      <c r="N40" s="577"/>
      <c r="O40" s="54">
        <f t="shared" si="14"/>
        <v>0</v>
      </c>
      <c r="P40" s="265"/>
      <c r="Q40" s="266" t="s">
        <v>29</v>
      </c>
      <c r="R40" s="200"/>
      <c r="S40" s="54">
        <f t="shared" si="15"/>
        <v>0</v>
      </c>
      <c r="T40" s="572"/>
      <c r="U40" s="104" t="str">
        <f>VLOOKUP(U38,Ｓ!$D$3:$E$82,2,FALSE)</f>
        <v>（西武台千葉）</v>
      </c>
    </row>
    <row r="41" spans="1:21" ht="12" customHeight="1" x14ac:dyDescent="0.15">
      <c r="A41" s="286"/>
      <c r="B41" s="573" t="str">
        <f>IF(C8=2,B8,J8)</f>
        <v>山田　遼太</v>
      </c>
      <c r="C41" s="575">
        <f>SUM(D41:D43)</f>
        <v>2</v>
      </c>
      <c r="D41" s="46">
        <f t="shared" si="16"/>
        <v>1</v>
      </c>
      <c r="E41" s="263">
        <v>21</v>
      </c>
      <c r="F41" s="191" t="s">
        <v>29</v>
      </c>
      <c r="G41" s="261">
        <v>11</v>
      </c>
      <c r="H41" s="46">
        <f t="shared" si="17"/>
        <v>0</v>
      </c>
      <c r="I41" s="570">
        <f>SUM(H41:H43)</f>
        <v>0</v>
      </c>
      <c r="J41" s="568" t="str">
        <f>IF(C11=2,B11,J11)</f>
        <v>ｴｾﾞｷｴﾙFﾏｲﾅｷｰ</v>
      </c>
      <c r="L41" s="46"/>
      <c r="M41" s="46"/>
      <c r="N41" s="64"/>
      <c r="O41" s="46"/>
      <c r="P41" s="191"/>
      <c r="Q41" s="191"/>
      <c r="R41" s="191"/>
      <c r="S41" s="46"/>
      <c r="T41" s="64"/>
      <c r="U41" s="46"/>
    </row>
    <row r="42" spans="1:21" ht="12" customHeight="1" x14ac:dyDescent="0.15">
      <c r="A42" s="287">
        <v>12</v>
      </c>
      <c r="B42" s="574"/>
      <c r="C42" s="576"/>
      <c r="D42" s="50">
        <f t="shared" si="16"/>
        <v>1</v>
      </c>
      <c r="E42" s="264">
        <v>21</v>
      </c>
      <c r="F42" s="260" t="s">
        <v>29</v>
      </c>
      <c r="G42" s="262">
        <v>11</v>
      </c>
      <c r="H42" s="50">
        <f t="shared" si="17"/>
        <v>0</v>
      </c>
      <c r="I42" s="571"/>
      <c r="J42" s="569"/>
      <c r="L42" s="60" t="s">
        <v>34</v>
      </c>
      <c r="M42" s="50"/>
      <c r="N42" s="65"/>
      <c r="O42" s="50"/>
      <c r="P42" s="260"/>
      <c r="Q42" s="260"/>
      <c r="R42" s="260"/>
      <c r="S42" s="50"/>
      <c r="T42" s="65"/>
      <c r="U42" s="50"/>
    </row>
    <row r="43" spans="1:21" ht="12" customHeight="1" x14ac:dyDescent="0.15">
      <c r="A43" s="288"/>
      <c r="B43" s="103" t="str">
        <f>VLOOKUP(B41,Ｓ!$D$3:$E$82,2,FALSE)</f>
        <v>（貝塚）</v>
      </c>
      <c r="C43" s="577"/>
      <c r="D43" s="54">
        <f t="shared" si="16"/>
        <v>0</v>
      </c>
      <c r="E43" s="265"/>
      <c r="F43" s="266" t="s">
        <v>29</v>
      </c>
      <c r="G43" s="200"/>
      <c r="H43" s="54">
        <f t="shared" si="17"/>
        <v>0</v>
      </c>
      <c r="I43" s="572"/>
      <c r="J43" s="104" t="str">
        <f>VLOOKUP(J41,Ｓ!$D$3:$E$82,2,FALSE)</f>
        <v>（白山）</v>
      </c>
      <c r="L43" s="54"/>
      <c r="M43" s="54"/>
      <c r="N43" s="66"/>
      <c r="O43" s="54"/>
      <c r="P43" s="266"/>
      <c r="Q43" s="266"/>
      <c r="R43" s="266"/>
      <c r="S43" s="54"/>
      <c r="T43" s="66"/>
      <c r="U43" s="54"/>
    </row>
    <row r="44" spans="1:21" ht="12" customHeight="1" x14ac:dyDescent="0.15">
      <c r="A44" s="286"/>
      <c r="B44" s="573" t="str">
        <f>トーナメント表!B72</f>
        <v>小林　勇介</v>
      </c>
      <c r="C44" s="575">
        <f>SUM(D44:D46)</f>
        <v>2</v>
      </c>
      <c r="D44" s="46">
        <f t="shared" si="16"/>
        <v>1</v>
      </c>
      <c r="E44" s="263">
        <v>21</v>
      </c>
      <c r="F44" s="191" t="s">
        <v>29</v>
      </c>
      <c r="G44" s="261">
        <v>16</v>
      </c>
      <c r="H44" s="46">
        <f t="shared" si="17"/>
        <v>0</v>
      </c>
      <c r="I44" s="570">
        <f>SUM(H44:H46)</f>
        <v>0</v>
      </c>
      <c r="J44" s="568" t="str">
        <f>IF(C14=2,B14,J14)</f>
        <v>内田　恒徳</v>
      </c>
      <c r="L44" s="45"/>
      <c r="M44" s="573" t="str">
        <f>IF(N35=2,M35,U35)</f>
        <v>吉田　昇永</v>
      </c>
      <c r="N44" s="575">
        <f>SUM(O44:O46)</f>
        <v>2</v>
      </c>
      <c r="O44" s="46">
        <f>IF(P44&gt;R44,1,0)</f>
        <v>1</v>
      </c>
      <c r="P44" s="263">
        <v>21</v>
      </c>
      <c r="Q44" s="191" t="s">
        <v>29</v>
      </c>
      <c r="R44" s="261">
        <v>14</v>
      </c>
      <c r="S44" s="46">
        <f>IF(R44&gt;P44,1,0)</f>
        <v>0</v>
      </c>
      <c r="T44" s="570">
        <f>SUM(S44:S46)</f>
        <v>0</v>
      </c>
      <c r="U44" s="568" t="str">
        <f>IF(N38=2,M38,U38)</f>
        <v>菅原　彩人</v>
      </c>
    </row>
    <row r="45" spans="1:21" ht="12" customHeight="1" x14ac:dyDescent="0.15">
      <c r="A45" s="287">
        <v>13</v>
      </c>
      <c r="B45" s="574"/>
      <c r="C45" s="576"/>
      <c r="D45" s="50">
        <f t="shared" si="16"/>
        <v>1</v>
      </c>
      <c r="E45" s="264">
        <v>21</v>
      </c>
      <c r="F45" s="260" t="s">
        <v>29</v>
      </c>
      <c r="G45" s="262">
        <v>13</v>
      </c>
      <c r="H45" s="50">
        <f t="shared" si="17"/>
        <v>0</v>
      </c>
      <c r="I45" s="571"/>
      <c r="J45" s="569"/>
      <c r="L45" s="49">
        <v>25</v>
      </c>
      <c r="M45" s="574"/>
      <c r="N45" s="576"/>
      <c r="O45" s="50">
        <f>IF(P45&gt;R45,1,0)</f>
        <v>1</v>
      </c>
      <c r="P45" s="264">
        <v>21</v>
      </c>
      <c r="Q45" s="260" t="s">
        <v>29</v>
      </c>
      <c r="R45" s="262">
        <v>12</v>
      </c>
      <c r="S45" s="50">
        <f>IF(R45&gt;P45,1,0)</f>
        <v>0</v>
      </c>
      <c r="T45" s="571"/>
      <c r="U45" s="569"/>
    </row>
    <row r="46" spans="1:21" ht="12" customHeight="1" x14ac:dyDescent="0.15">
      <c r="A46" s="288"/>
      <c r="B46" s="103" t="str">
        <f>VLOOKUP(B44,Ｓ!$D$3:$E$82,2,FALSE)</f>
        <v>（蘇我）</v>
      </c>
      <c r="C46" s="577"/>
      <c r="D46" s="54">
        <f t="shared" si="16"/>
        <v>0</v>
      </c>
      <c r="E46" s="265"/>
      <c r="F46" s="266" t="s">
        <v>29</v>
      </c>
      <c r="G46" s="200"/>
      <c r="H46" s="54">
        <f t="shared" si="17"/>
        <v>0</v>
      </c>
      <c r="I46" s="572"/>
      <c r="J46" s="104" t="str">
        <f>VLOOKUP(J44,Ｓ!$D$3:$E$82,2,FALSE)</f>
        <v>（大網）</v>
      </c>
      <c r="L46" s="53"/>
      <c r="M46" s="103" t="str">
        <f>VLOOKUP(M44,Ｓ!$D$3:$E$82,2,FALSE)</f>
        <v>（周西）</v>
      </c>
      <c r="N46" s="577"/>
      <c r="O46" s="54">
        <f>IF(P46&gt;R46,1,0)</f>
        <v>0</v>
      </c>
      <c r="P46" s="265"/>
      <c r="Q46" s="266" t="s">
        <v>29</v>
      </c>
      <c r="R46" s="200"/>
      <c r="S46" s="54">
        <f>IF(R46&gt;P46,1,0)</f>
        <v>0</v>
      </c>
      <c r="T46" s="572"/>
      <c r="U46" s="104" t="str">
        <f>VLOOKUP(U44,Ｓ!$D$3:$E$82,2,FALSE)</f>
        <v>（松戸四）</v>
      </c>
    </row>
    <row r="47" spans="1:21" ht="12" customHeight="1" x14ac:dyDescent="0.15">
      <c r="A47" s="286"/>
      <c r="B47" s="573" t="str">
        <f>IF(C17=2,B17,J17)</f>
        <v>伊藤　謙志</v>
      </c>
      <c r="C47" s="575">
        <f>SUM(D47:D49)</f>
        <v>2</v>
      </c>
      <c r="D47" s="46">
        <f t="shared" si="16"/>
        <v>1</v>
      </c>
      <c r="E47" s="263">
        <v>21</v>
      </c>
      <c r="F47" s="191" t="s">
        <v>29</v>
      </c>
      <c r="G47" s="261">
        <v>10</v>
      </c>
      <c r="H47" s="46">
        <f t="shared" si="17"/>
        <v>0</v>
      </c>
      <c r="I47" s="570">
        <f>SUM(H47:H49)</f>
        <v>0</v>
      </c>
      <c r="J47" s="568" t="str">
        <f>トーナメント表!B82</f>
        <v>上野　拓海</v>
      </c>
      <c r="L47" s="46"/>
      <c r="M47" s="46"/>
      <c r="N47" s="64"/>
      <c r="O47" s="46"/>
      <c r="P47" s="191"/>
      <c r="Q47" s="191"/>
      <c r="R47" s="191"/>
      <c r="S47" s="46"/>
      <c r="T47" s="64"/>
      <c r="U47" s="46"/>
    </row>
    <row r="48" spans="1:21" ht="12" customHeight="1" x14ac:dyDescent="0.15">
      <c r="A48" s="287">
        <v>14</v>
      </c>
      <c r="B48" s="574"/>
      <c r="C48" s="576"/>
      <c r="D48" s="50">
        <f t="shared" si="16"/>
        <v>1</v>
      </c>
      <c r="E48" s="264">
        <v>21</v>
      </c>
      <c r="F48" s="260" t="s">
        <v>29</v>
      </c>
      <c r="G48" s="262">
        <v>17</v>
      </c>
      <c r="H48" s="50">
        <f t="shared" si="17"/>
        <v>0</v>
      </c>
      <c r="I48" s="571"/>
      <c r="J48" s="569"/>
      <c r="L48" s="60" t="s">
        <v>79</v>
      </c>
      <c r="M48" s="50"/>
      <c r="N48" s="65"/>
      <c r="O48" s="50"/>
      <c r="P48" s="260"/>
      <c r="Q48" s="260"/>
      <c r="R48" s="260"/>
      <c r="S48" s="50"/>
      <c r="T48" s="65"/>
      <c r="U48" s="50"/>
    </row>
    <row r="49" spans="1:21" ht="12" customHeight="1" x14ac:dyDescent="0.15">
      <c r="A49" s="288"/>
      <c r="B49" s="103" t="str">
        <f>VLOOKUP(B47,Ｓ!$D$3:$E$82,2,FALSE)</f>
        <v>（西武台千葉）</v>
      </c>
      <c r="C49" s="577"/>
      <c r="D49" s="54">
        <f t="shared" si="16"/>
        <v>0</v>
      </c>
      <c r="E49" s="265"/>
      <c r="F49" s="266" t="s">
        <v>29</v>
      </c>
      <c r="G49" s="200"/>
      <c r="H49" s="54">
        <f t="shared" si="17"/>
        <v>0</v>
      </c>
      <c r="I49" s="572"/>
      <c r="J49" s="104" t="str">
        <f>VLOOKUP(J47,Ｓ!$D$3:$E$82,2,FALSE)</f>
        <v>（金ヶ作）</v>
      </c>
      <c r="L49" s="54"/>
      <c r="M49" s="54"/>
      <c r="N49" s="66"/>
      <c r="O49" s="54"/>
      <c r="P49" s="266"/>
      <c r="Q49" s="266"/>
      <c r="R49" s="266"/>
      <c r="S49" s="54"/>
      <c r="T49" s="66"/>
      <c r="U49" s="54"/>
    </row>
    <row r="50" spans="1:21" ht="12" customHeight="1" x14ac:dyDescent="0.15">
      <c r="L50" s="45"/>
      <c r="M50" s="573" t="str">
        <f>IF(N35&lt;2,M35,U35)</f>
        <v>小林　勇介</v>
      </c>
      <c r="N50" s="575">
        <f>SUM(O50:O52)</f>
        <v>2</v>
      </c>
      <c r="O50" s="46">
        <f>IF(P50&gt;R50,1,0)</f>
        <v>0</v>
      </c>
      <c r="P50" s="263">
        <v>15</v>
      </c>
      <c r="Q50" s="191" t="s">
        <v>29</v>
      </c>
      <c r="R50" s="261">
        <v>21</v>
      </c>
      <c r="S50" s="46">
        <f>IF(R50&gt;P50,1,0)</f>
        <v>1</v>
      </c>
      <c r="T50" s="570">
        <f>SUM(S50:S52)</f>
        <v>1</v>
      </c>
      <c r="U50" s="568" t="str">
        <f>IF(N38&lt;2,M38,U38)</f>
        <v>相澤　桃李</v>
      </c>
    </row>
    <row r="51" spans="1:21" ht="12" customHeight="1" x14ac:dyDescent="0.15">
      <c r="L51" s="49">
        <v>26</v>
      </c>
      <c r="M51" s="574"/>
      <c r="N51" s="576"/>
      <c r="O51" s="50">
        <f>IF(P51&gt;R51,1,0)</f>
        <v>1</v>
      </c>
      <c r="P51" s="264">
        <v>21</v>
      </c>
      <c r="Q51" s="260" t="s">
        <v>29</v>
      </c>
      <c r="R51" s="262">
        <v>18</v>
      </c>
      <c r="S51" s="50">
        <f>IF(R51&gt;P51,1,0)</f>
        <v>0</v>
      </c>
      <c r="T51" s="571"/>
      <c r="U51" s="569"/>
    </row>
    <row r="52" spans="1:21" ht="12" customHeight="1" x14ac:dyDescent="0.15">
      <c r="L52" s="53"/>
      <c r="M52" s="103" t="str">
        <f>VLOOKUP(M50,Ｓ!$D$3:$E$82,2,FALSE)</f>
        <v>（蘇我）</v>
      </c>
      <c r="N52" s="577"/>
      <c r="O52" s="54">
        <f>IF(P52&gt;R52,1,0)</f>
        <v>1</v>
      </c>
      <c r="P52" s="265">
        <v>21</v>
      </c>
      <c r="Q52" s="266" t="s">
        <v>29</v>
      </c>
      <c r="R52" s="200">
        <v>10</v>
      </c>
      <c r="S52" s="54">
        <f>IF(R52&gt;P52,1,0)</f>
        <v>0</v>
      </c>
      <c r="T52" s="572"/>
      <c r="U52" s="104" t="str">
        <f>VLOOKUP(U50,Ｓ!$D$3:$E$82,2,FALSE)</f>
        <v>（西武台千葉）</v>
      </c>
    </row>
    <row r="53" spans="1:21" ht="12" customHeight="1" x14ac:dyDescent="0.15"/>
    <row r="54" spans="1:21" ht="12" customHeight="1" x14ac:dyDescent="0.15"/>
    <row r="55" spans="1:21" ht="12" customHeight="1" x14ac:dyDescent="0.15"/>
  </sheetData>
  <customSheetViews>
    <customSheetView guid="{84BA2EF8-1540-44DE-AB02-FA557C6684F6}" hiddenColumns="1">
      <selection activeCell="Y15" sqref="Y15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1"/>
      <headerFooter alignWithMargins="0">
        <oddHeader>&amp;L&amp;"HG丸ｺﾞｼｯｸM-PRO,標準"&amp;8&amp;F</oddHeader>
      </headerFooter>
    </customSheetView>
    <customSheetView guid="{55F16F0B-9DCD-4450-8D81-D1C657871ABE}" hiddenColumns="1">
      <selection activeCell="R28" sqref="R28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2"/>
      <headerFooter alignWithMargins="0">
        <oddHeader>&amp;L&amp;"HG丸ｺﾞｼｯｸM-PRO,標準"&amp;8&amp;F</oddHeader>
      </headerFooter>
    </customSheetView>
    <customSheetView guid="{C28CF6D2-B0CA-4A6C-8547-0AF833095EC8}" showPageBreaks="1" hiddenColumns="1">
      <selection activeCell="R37" sqref="R37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3"/>
      <headerFooter alignWithMargins="0">
        <oddHeader>&amp;L&amp;"HG丸ｺﾞｼｯｸM-PRO,標準"&amp;8&amp;F</oddHeader>
      </headerFooter>
    </customSheetView>
    <customSheetView guid="{67950958-82E7-49D3-BC9C-9A13B1B9105B}" hiddenColumns="1" topLeftCell="A4">
      <selection activeCell="G17" sqref="G17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4"/>
      <headerFooter alignWithMargins="0">
        <oddHeader>&amp;L&amp;"HG丸ｺﾞｼｯｸM-PRO,標準"&amp;8&amp;F</oddHeader>
      </headerFooter>
    </customSheetView>
    <customSheetView guid="{C7EF79AD-7084-4700-ADCD-668E0BFE136E}" hiddenColumns="1" showRuler="0" topLeftCell="A2">
      <selection activeCell="D2" activeCellId="4" sqref="V1:X65536 S1:S65536 O1:O65536 H1:H65536 D1:D65536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5"/>
      <headerFooter alignWithMargins="0">
        <oddHeader>&amp;L&amp;"HG丸ｺﾞｼｯｸM-PRO,標準"&amp;8&amp;F</oddHeader>
      </headerFooter>
    </customSheetView>
    <customSheetView guid="{AEA031C2-629C-4A2E-959E-FF337A508141}" showPageBreaks="1" showRuler="0">
      <selection activeCell="J38" sqref="J38:J39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6"/>
      <headerFooter alignWithMargins="0">
        <oddHeader>&amp;L&amp;"HG丸ｺﾞｼｯｸM-PRO,標準"&amp;8&amp;F</oddHeader>
      </headerFooter>
    </customSheetView>
    <customSheetView guid="{C1FC9FE0-9C36-4C40-A616-C57F71C36EB7}" showPageBreaks="1" hiddenColumns="1" showRuler="0" topLeftCell="A7">
      <selection activeCell="Y36" sqref="Y36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7"/>
      <headerFooter alignWithMargins="0">
        <oddHeader>&amp;L&amp;"HG丸ｺﾞｼｯｸM-PRO,標準"&amp;8&amp;F</oddHeader>
      </headerFooter>
    </customSheetView>
    <customSheetView guid="{C7D6172A-FECF-423E-85CC-6F7F8AAC65B9}" scale="80" showPageBreaks="1" showRuler="0">
      <selection activeCell="AA28" sqref="AA28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8"/>
      <headerFooter alignWithMargins="0">
        <oddHeader>&amp;L&amp;"HG丸ｺﾞｼｯｸM-PRO,標準"&amp;8&amp;F</oddHeader>
      </headerFooter>
    </customSheetView>
    <customSheetView guid="{042D1E7E-6DEB-42E0-AB4E-7CCF458C60F7}" showPageBreaks="1" showRuler="0" topLeftCell="A10">
      <selection activeCell="K15" sqref="K15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9"/>
      <headerFooter alignWithMargins="0">
        <oddHeader>&amp;L&amp;"HG丸ｺﾞｼｯｸM-PRO,標準"&amp;8&amp;F</oddHeader>
      </headerFooter>
    </customSheetView>
    <customSheetView guid="{097CC973-03A1-4661-97C0-EA1660F0B571}" showRuler="0" topLeftCell="A25">
      <selection activeCell="R47" sqref="R47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10"/>
      <headerFooter alignWithMargins="0">
        <oddHeader>&amp;L&amp;"HG丸ｺﾞｼｯｸM-PRO,標準"&amp;8&amp;F</oddHeader>
      </headerFooter>
    </customSheetView>
  </customSheetViews>
  <mergeCells count="104">
    <mergeCell ref="U20:U21"/>
    <mergeCell ref="M29:M30"/>
    <mergeCell ref="M35:M36"/>
    <mergeCell ref="N35:N37"/>
    <mergeCell ref="T35:T37"/>
    <mergeCell ref="U35:U36"/>
    <mergeCell ref="M23:M24"/>
    <mergeCell ref="T23:T25"/>
    <mergeCell ref="U23:U24"/>
    <mergeCell ref="U29:U30"/>
    <mergeCell ref="U26:U27"/>
    <mergeCell ref="N20:N22"/>
    <mergeCell ref="T20:T22"/>
    <mergeCell ref="N23:N25"/>
    <mergeCell ref="N26:N28"/>
    <mergeCell ref="T26:T28"/>
    <mergeCell ref="B8:B9"/>
    <mergeCell ref="B5:B6"/>
    <mergeCell ref="C5:C7"/>
    <mergeCell ref="I5:I7"/>
    <mergeCell ref="C8:C10"/>
    <mergeCell ref="J5:J6"/>
    <mergeCell ref="J8:J9"/>
    <mergeCell ref="M26:M27"/>
    <mergeCell ref="J14:J15"/>
    <mergeCell ref="I8:I10"/>
    <mergeCell ref="B11:B12"/>
    <mergeCell ref="C11:C13"/>
    <mergeCell ref="I11:I13"/>
    <mergeCell ref="J11:J12"/>
    <mergeCell ref="B26:B27"/>
    <mergeCell ref="C26:C28"/>
    <mergeCell ref="I26:I28"/>
    <mergeCell ref="J26:J27"/>
    <mergeCell ref="C47:C49"/>
    <mergeCell ref="I47:I49"/>
    <mergeCell ref="I41:I43"/>
    <mergeCell ref="I44:I46"/>
    <mergeCell ref="C44:C46"/>
    <mergeCell ref="C41:C43"/>
    <mergeCell ref="B47:B48"/>
    <mergeCell ref="B38:B39"/>
    <mergeCell ref="B44:B45"/>
    <mergeCell ref="B41:B42"/>
    <mergeCell ref="C38:C40"/>
    <mergeCell ref="I38:I40"/>
    <mergeCell ref="M50:M51"/>
    <mergeCell ref="J44:J45"/>
    <mergeCell ref="U44:U45"/>
    <mergeCell ref="U50:U51"/>
    <mergeCell ref="N50:N52"/>
    <mergeCell ref="T50:T52"/>
    <mergeCell ref="J41:J42"/>
    <mergeCell ref="N44:N46"/>
    <mergeCell ref="M44:M45"/>
    <mergeCell ref="T44:T46"/>
    <mergeCell ref="U5:U6"/>
    <mergeCell ref="U8:U9"/>
    <mergeCell ref="U14:U15"/>
    <mergeCell ref="T8:T10"/>
    <mergeCell ref="T11:T13"/>
    <mergeCell ref="T5:T7"/>
    <mergeCell ref="J47:J48"/>
    <mergeCell ref="M14:M15"/>
    <mergeCell ref="M11:M12"/>
    <mergeCell ref="N5:N7"/>
    <mergeCell ref="M8:M9"/>
    <mergeCell ref="M5:M6"/>
    <mergeCell ref="N8:N10"/>
    <mergeCell ref="N11:N13"/>
    <mergeCell ref="N14:N16"/>
    <mergeCell ref="J38:J39"/>
    <mergeCell ref="U38:U39"/>
    <mergeCell ref="T29:T31"/>
    <mergeCell ref="N29:N31"/>
    <mergeCell ref="T38:T40"/>
    <mergeCell ref="J17:J18"/>
    <mergeCell ref="N38:N40"/>
    <mergeCell ref="M38:M39"/>
    <mergeCell ref="J23:J24"/>
    <mergeCell ref="J32:J33"/>
    <mergeCell ref="T14:T16"/>
    <mergeCell ref="U11:U12"/>
    <mergeCell ref="J20:J21"/>
    <mergeCell ref="J29:J30"/>
    <mergeCell ref="B17:B18"/>
    <mergeCell ref="B32:B33"/>
    <mergeCell ref="B20:B21"/>
    <mergeCell ref="B23:B24"/>
    <mergeCell ref="B29:B30"/>
    <mergeCell ref="C17:C19"/>
    <mergeCell ref="I17:I19"/>
    <mergeCell ref="I20:I22"/>
    <mergeCell ref="C29:C31"/>
    <mergeCell ref="C23:C25"/>
    <mergeCell ref="C32:C34"/>
    <mergeCell ref="I32:I34"/>
    <mergeCell ref="C20:C22"/>
    <mergeCell ref="I29:I31"/>
    <mergeCell ref="I23:I25"/>
    <mergeCell ref="B14:B15"/>
    <mergeCell ref="C14:C16"/>
    <mergeCell ref="I14:I16"/>
    <mergeCell ref="M20:M21"/>
  </mergeCells>
  <phoneticPr fontId="1"/>
  <pageMargins left="0.78740157480314965" right="0.39370078740157483" top="0.78740157480314965" bottom="0.39370078740157483" header="0.51181102362204722" footer="0.51181102362204722"/>
  <pageSetup paperSize="13" orientation="portrait" horizontalDpi="360" verticalDpi="360" r:id="rId11"/>
  <headerFooter alignWithMargins="0">
    <oddHeader>&amp;L&amp;"HG丸ｺﾞｼｯｸM-PRO,標準"&amp;8&amp;F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</sheetPr>
  <dimension ref="A1:X64"/>
  <sheetViews>
    <sheetView showGridLines="0" workbookViewId="0">
      <selection activeCell="Z40" sqref="Z40"/>
    </sheetView>
  </sheetViews>
  <sheetFormatPr defaultRowHeight="12" x14ac:dyDescent="0.15"/>
  <cols>
    <col min="1" max="1" width="3" style="48" customWidth="1"/>
    <col min="2" max="2" width="10.25" style="48" customWidth="1"/>
    <col min="3" max="3" width="2" style="59" customWidth="1"/>
    <col min="4" max="4" width="2" style="48" hidden="1" customWidth="1"/>
    <col min="5" max="7" width="2.5" style="270" customWidth="1"/>
    <col min="8" max="8" width="2" style="48" hidden="1" customWidth="1"/>
    <col min="9" max="9" width="2" style="59" customWidth="1"/>
    <col min="10" max="10" width="10.25" style="48" customWidth="1"/>
    <col min="11" max="11" width="3.75" style="48" customWidth="1"/>
    <col min="12" max="12" width="3" style="48" customWidth="1"/>
    <col min="13" max="13" width="10.25" style="48" customWidth="1"/>
    <col min="14" max="14" width="2" style="59" customWidth="1"/>
    <col min="15" max="15" width="2" style="48" hidden="1" customWidth="1"/>
    <col min="16" max="18" width="2.5" style="270" customWidth="1"/>
    <col min="19" max="19" width="2" style="48" hidden="1" customWidth="1"/>
    <col min="20" max="20" width="2" style="59" customWidth="1"/>
    <col min="21" max="21" width="10.25" style="48" customWidth="1"/>
    <col min="22" max="24" width="9" style="48" hidden="1" customWidth="1"/>
    <col min="25" max="16384" width="9" style="48"/>
  </cols>
  <sheetData>
    <row r="1" spans="1:24" s="62" customFormat="1" ht="13.5" customHeight="1" x14ac:dyDescent="0.15">
      <c r="A1" s="61"/>
      <c r="B1" s="61"/>
      <c r="C1" s="61"/>
      <c r="D1" s="61"/>
      <c r="E1" s="272"/>
      <c r="F1" s="272"/>
      <c r="G1" s="272"/>
      <c r="H1" s="61"/>
      <c r="I1" s="61"/>
      <c r="J1" s="61"/>
      <c r="K1" s="61" t="s">
        <v>51</v>
      </c>
      <c r="L1" s="61"/>
      <c r="M1" s="61"/>
      <c r="N1" s="61"/>
      <c r="O1" s="61"/>
      <c r="P1" s="272"/>
      <c r="Q1" s="272"/>
      <c r="R1" s="272"/>
      <c r="S1" s="61"/>
      <c r="T1" s="61"/>
      <c r="U1" s="61"/>
    </row>
    <row r="2" spans="1:24" ht="11.25" customHeight="1" x14ac:dyDescent="0.15"/>
    <row r="3" spans="1:24" s="57" customFormat="1" ht="11.25" customHeight="1" x14ac:dyDescent="0.15">
      <c r="A3" s="57" t="s">
        <v>30</v>
      </c>
      <c r="C3" s="63"/>
      <c r="E3" s="274"/>
      <c r="F3" s="274"/>
      <c r="G3" s="274"/>
      <c r="I3" s="63"/>
      <c r="P3" s="273"/>
      <c r="Q3" s="273"/>
      <c r="R3" s="273"/>
    </row>
    <row r="4" spans="1:24" ht="11.25" customHeight="1" x14ac:dyDescent="0.15"/>
    <row r="5" spans="1:24" ht="11.25" customHeight="1" x14ac:dyDescent="0.15">
      <c r="A5" s="45"/>
      <c r="B5" s="573" t="str">
        <f>トーナメント表!B92</f>
        <v>二見　　光</v>
      </c>
      <c r="C5" s="575">
        <f>SUM(D5:D7)</f>
        <v>0</v>
      </c>
      <c r="D5" s="46">
        <f t="shared" ref="D5:D43" si="0">IF(E5&gt;G5,1,0)</f>
        <v>0</v>
      </c>
      <c r="E5" s="263">
        <v>12</v>
      </c>
      <c r="F5" s="191" t="s">
        <v>29</v>
      </c>
      <c r="G5" s="261">
        <v>21</v>
      </c>
      <c r="H5" s="46">
        <f t="shared" ref="H5:H43" si="1">IF(G5&gt;E5,1,0)</f>
        <v>1</v>
      </c>
      <c r="I5" s="570">
        <f>SUM(H5:H7)</f>
        <v>2</v>
      </c>
      <c r="J5" s="568" t="str">
        <f>トーナメント表!B94</f>
        <v>佐藤　果穂</v>
      </c>
      <c r="L5" s="45"/>
      <c r="M5" s="573" t="str">
        <f>トーナメント表!R88</f>
        <v>林　　沙映</v>
      </c>
      <c r="N5" s="575">
        <f>SUM(O5:O7)</f>
        <v>2</v>
      </c>
      <c r="O5" s="46">
        <f t="shared" ref="O5:O16" si="2">IF(P5&gt;R5,1,0)</f>
        <v>1</v>
      </c>
      <c r="P5" s="263">
        <v>21</v>
      </c>
      <c r="Q5" s="191" t="s">
        <v>29</v>
      </c>
      <c r="R5" s="261">
        <v>6</v>
      </c>
      <c r="S5" s="46">
        <f t="shared" ref="S5:S16" si="3">IF(R5&gt;P5,1,0)</f>
        <v>0</v>
      </c>
      <c r="T5" s="570">
        <f>SUM(S5:S7)</f>
        <v>0</v>
      </c>
      <c r="U5" s="568" t="str">
        <f>IF(C26=2,B26,J26)</f>
        <v>仙田　千乃</v>
      </c>
      <c r="V5" s="48">
        <v>1</v>
      </c>
      <c r="W5" s="48" t="e">
        <f>#REF!</f>
        <v>#REF!</v>
      </c>
      <c r="X5" s="48" t="e">
        <f>#REF!</f>
        <v>#REF!</v>
      </c>
    </row>
    <row r="6" spans="1:24" ht="11.25" customHeight="1" x14ac:dyDescent="0.15">
      <c r="A6" s="49">
        <v>1</v>
      </c>
      <c r="B6" s="574"/>
      <c r="C6" s="576"/>
      <c r="D6" s="50">
        <f t="shared" si="0"/>
        <v>0</v>
      </c>
      <c r="E6" s="264">
        <v>17</v>
      </c>
      <c r="F6" s="260" t="s">
        <v>29</v>
      </c>
      <c r="G6" s="262">
        <v>21</v>
      </c>
      <c r="H6" s="50">
        <f t="shared" si="1"/>
        <v>1</v>
      </c>
      <c r="I6" s="571"/>
      <c r="J6" s="569"/>
      <c r="L6" s="49">
        <v>18</v>
      </c>
      <c r="M6" s="574"/>
      <c r="N6" s="576"/>
      <c r="O6" s="50">
        <f t="shared" si="2"/>
        <v>1</v>
      </c>
      <c r="P6" s="264">
        <v>21</v>
      </c>
      <c r="Q6" s="260" t="s">
        <v>29</v>
      </c>
      <c r="R6" s="262">
        <v>9</v>
      </c>
      <c r="S6" s="50">
        <f t="shared" si="3"/>
        <v>0</v>
      </c>
      <c r="T6" s="571"/>
      <c r="U6" s="569"/>
      <c r="V6" s="48">
        <v>2</v>
      </c>
      <c r="W6" s="48" t="e">
        <f>#REF!</f>
        <v>#REF!</v>
      </c>
      <c r="X6" s="48" t="e">
        <f>#REF!</f>
        <v>#REF!</v>
      </c>
    </row>
    <row r="7" spans="1:24" ht="11.25" customHeight="1" x14ac:dyDescent="0.15">
      <c r="A7" s="53"/>
      <c r="B7" s="103" t="str">
        <f>VLOOKUP(B5,Ｓ!$D$3:$E$82,2,FALSE)</f>
        <v>（大山口）</v>
      </c>
      <c r="C7" s="577"/>
      <c r="D7" s="54">
        <f t="shared" si="0"/>
        <v>0</v>
      </c>
      <c r="E7" s="265"/>
      <c r="F7" s="266" t="s">
        <v>29</v>
      </c>
      <c r="G7" s="200"/>
      <c r="H7" s="54">
        <f t="shared" si="1"/>
        <v>0</v>
      </c>
      <c r="I7" s="572"/>
      <c r="J7" s="104" t="str">
        <f>VLOOKUP(J5,Ｓ!$D$3:$E$82,2,FALSE)</f>
        <v>（高谷）</v>
      </c>
      <c r="L7" s="53"/>
      <c r="M7" s="103" t="str">
        <f>VLOOKUP(M5,Ｓ!$D$3:$E$82,2,FALSE)</f>
        <v>（西武台千葉）</v>
      </c>
      <c r="N7" s="577"/>
      <c r="O7" s="54">
        <f t="shared" si="2"/>
        <v>0</v>
      </c>
      <c r="P7" s="265"/>
      <c r="Q7" s="266" t="s">
        <v>29</v>
      </c>
      <c r="R7" s="200"/>
      <c r="S7" s="54">
        <f t="shared" si="3"/>
        <v>0</v>
      </c>
      <c r="T7" s="572"/>
      <c r="U7" s="104" t="str">
        <f>VLOOKUP(U5,Ｓ!$D$3:$E$82,2,FALSE)</f>
        <v>（緑が丘）</v>
      </c>
      <c r="V7" s="48">
        <v>3</v>
      </c>
      <c r="W7" s="48" t="e">
        <f>#REF!</f>
        <v>#REF!</v>
      </c>
      <c r="X7" s="48" t="e">
        <f>#REF!</f>
        <v>#REF!</v>
      </c>
    </row>
    <row r="8" spans="1:24" ht="11.25" customHeight="1" x14ac:dyDescent="0.15">
      <c r="A8" s="45"/>
      <c r="B8" s="573" t="str">
        <f>トーナメント表!B96</f>
        <v>福寿谷　桜花</v>
      </c>
      <c r="C8" s="575">
        <f>SUM(D8:D10)</f>
        <v>0</v>
      </c>
      <c r="D8" s="46">
        <f t="shared" si="0"/>
        <v>0</v>
      </c>
      <c r="E8" s="263">
        <v>14</v>
      </c>
      <c r="F8" s="191" t="s">
        <v>29</v>
      </c>
      <c r="G8" s="261">
        <v>21</v>
      </c>
      <c r="H8" s="46">
        <f t="shared" si="1"/>
        <v>1</v>
      </c>
      <c r="I8" s="570">
        <f>SUM(H8:H10)</f>
        <v>2</v>
      </c>
      <c r="J8" s="568" t="str">
        <f>トーナメント表!B98</f>
        <v>平山　　萌</v>
      </c>
      <c r="L8" s="45"/>
      <c r="M8" s="573" t="str">
        <f>IF(C29=2,B29,J29)</f>
        <v>小川　千香子</v>
      </c>
      <c r="N8" s="575">
        <f>SUM(O8:O10)</f>
        <v>0</v>
      </c>
      <c r="O8" s="46">
        <f t="shared" si="2"/>
        <v>0</v>
      </c>
      <c r="P8" s="263">
        <v>13</v>
      </c>
      <c r="Q8" s="191" t="s">
        <v>29</v>
      </c>
      <c r="R8" s="261">
        <v>21</v>
      </c>
      <c r="S8" s="46">
        <f t="shared" si="3"/>
        <v>1</v>
      </c>
      <c r="T8" s="570">
        <f>SUM(S8:S10)</f>
        <v>2</v>
      </c>
      <c r="U8" s="568" t="str">
        <f>IF(C32=2,B32,J32)</f>
        <v>瀬下　瑠花</v>
      </c>
      <c r="V8" s="48">
        <v>4</v>
      </c>
      <c r="W8" s="48" t="e">
        <f>#REF!</f>
        <v>#REF!</v>
      </c>
      <c r="X8" s="48" t="e">
        <f>#REF!</f>
        <v>#REF!</v>
      </c>
    </row>
    <row r="9" spans="1:24" ht="11.25" customHeight="1" x14ac:dyDescent="0.15">
      <c r="A9" s="49">
        <v>2</v>
      </c>
      <c r="B9" s="574"/>
      <c r="C9" s="576"/>
      <c r="D9" s="50">
        <f t="shared" si="0"/>
        <v>0</v>
      </c>
      <c r="E9" s="264">
        <v>8</v>
      </c>
      <c r="F9" s="260" t="s">
        <v>29</v>
      </c>
      <c r="G9" s="262">
        <v>21</v>
      </c>
      <c r="H9" s="50">
        <f t="shared" si="1"/>
        <v>1</v>
      </c>
      <c r="I9" s="571"/>
      <c r="J9" s="569"/>
      <c r="L9" s="49">
        <v>19</v>
      </c>
      <c r="M9" s="574"/>
      <c r="N9" s="576"/>
      <c r="O9" s="50">
        <f t="shared" si="2"/>
        <v>0</v>
      </c>
      <c r="P9" s="264">
        <v>17</v>
      </c>
      <c r="Q9" s="260" t="s">
        <v>29</v>
      </c>
      <c r="R9" s="262">
        <v>21</v>
      </c>
      <c r="S9" s="50">
        <f t="shared" si="3"/>
        <v>1</v>
      </c>
      <c r="T9" s="571"/>
      <c r="U9" s="569"/>
      <c r="V9" s="48">
        <v>5</v>
      </c>
      <c r="W9" s="48" t="str">
        <f>B5</f>
        <v>二見　　光</v>
      </c>
      <c r="X9" s="48" t="str">
        <f>J5</f>
        <v>佐藤　果穂</v>
      </c>
    </row>
    <row r="10" spans="1:24" ht="11.25" customHeight="1" x14ac:dyDescent="0.15">
      <c r="A10" s="53"/>
      <c r="B10" s="103" t="str">
        <f>VLOOKUP(B8,Ｓ!$D$3:$E$82,2,FALSE)</f>
        <v>（湖北台）</v>
      </c>
      <c r="C10" s="577"/>
      <c r="D10" s="54">
        <f t="shared" si="0"/>
        <v>0</v>
      </c>
      <c r="E10" s="265"/>
      <c r="F10" s="266" t="s">
        <v>29</v>
      </c>
      <c r="G10" s="200"/>
      <c r="H10" s="54">
        <f t="shared" si="1"/>
        <v>0</v>
      </c>
      <c r="I10" s="572"/>
      <c r="J10" s="104" t="str">
        <f>VLOOKUP(J8,Ｓ!$D$3:$E$82,2,FALSE)</f>
        <v>（逆井）</v>
      </c>
      <c r="L10" s="53"/>
      <c r="M10" s="103" t="str">
        <f>VLOOKUP(M8,Ｓ!$D$3:$E$82,2,FALSE)</f>
        <v>（大網）</v>
      </c>
      <c r="N10" s="577"/>
      <c r="O10" s="54">
        <f t="shared" si="2"/>
        <v>0</v>
      </c>
      <c r="P10" s="265"/>
      <c r="Q10" s="266" t="s">
        <v>29</v>
      </c>
      <c r="R10" s="200"/>
      <c r="S10" s="54">
        <f t="shared" si="3"/>
        <v>0</v>
      </c>
      <c r="T10" s="572"/>
      <c r="U10" s="104" t="str">
        <f>VLOOKUP(U8,Ｓ!$D$3:$E$82,2,FALSE)</f>
        <v>（轟町）</v>
      </c>
      <c r="V10" s="48">
        <v>6</v>
      </c>
      <c r="W10" s="48" t="str">
        <f>B8</f>
        <v>福寿谷　桜花</v>
      </c>
      <c r="X10" s="48" t="str">
        <f>J8</f>
        <v>平山　　萌</v>
      </c>
    </row>
    <row r="11" spans="1:24" ht="11.25" customHeight="1" x14ac:dyDescent="0.15">
      <c r="A11" s="45"/>
      <c r="B11" s="573" t="str">
        <f>トーナメント表!B100</f>
        <v>柳原　なな子</v>
      </c>
      <c r="C11" s="575">
        <f>SUM(D11:D13)</f>
        <v>2</v>
      </c>
      <c r="D11" s="46">
        <f t="shared" si="0"/>
        <v>1</v>
      </c>
      <c r="E11" s="263">
        <v>21</v>
      </c>
      <c r="F11" s="191" t="s">
        <v>29</v>
      </c>
      <c r="G11" s="261">
        <v>10</v>
      </c>
      <c r="H11" s="46">
        <f t="shared" si="1"/>
        <v>0</v>
      </c>
      <c r="I11" s="570">
        <f>SUM(H11:H13)</f>
        <v>0</v>
      </c>
      <c r="J11" s="568" t="str">
        <f>トーナメント表!B102</f>
        <v>髙橋　美久</v>
      </c>
      <c r="L11" s="45"/>
      <c r="M11" s="573" t="str">
        <f>IF(C35=2,B35,J35)</f>
        <v>巻口　実可</v>
      </c>
      <c r="N11" s="575">
        <f>SUM(O11:O13)</f>
        <v>2</v>
      </c>
      <c r="O11" s="46">
        <f t="shared" si="2"/>
        <v>1</v>
      </c>
      <c r="P11" s="263">
        <v>21</v>
      </c>
      <c r="Q11" s="191" t="s">
        <v>29</v>
      </c>
      <c r="R11" s="261">
        <v>11</v>
      </c>
      <c r="S11" s="46">
        <f t="shared" si="3"/>
        <v>0</v>
      </c>
      <c r="T11" s="570">
        <f>SUM(S11:S13)</f>
        <v>0</v>
      </c>
      <c r="U11" s="568" t="str">
        <f>IF(C38=2,B38,J38)</f>
        <v>菊地　菜月</v>
      </c>
      <c r="V11" s="48">
        <v>7</v>
      </c>
      <c r="W11" s="48" t="str">
        <f>B11</f>
        <v>柳原　なな子</v>
      </c>
      <c r="X11" s="48" t="str">
        <f>J11</f>
        <v>髙橋　美久</v>
      </c>
    </row>
    <row r="12" spans="1:24" ht="11.25" customHeight="1" x14ac:dyDescent="0.15">
      <c r="A12" s="49">
        <v>3</v>
      </c>
      <c r="B12" s="574"/>
      <c r="C12" s="576"/>
      <c r="D12" s="50">
        <f t="shared" si="0"/>
        <v>1</v>
      </c>
      <c r="E12" s="264">
        <v>21</v>
      </c>
      <c r="F12" s="260" t="s">
        <v>29</v>
      </c>
      <c r="G12" s="262">
        <v>10</v>
      </c>
      <c r="H12" s="50">
        <f t="shared" si="1"/>
        <v>0</v>
      </c>
      <c r="I12" s="571"/>
      <c r="J12" s="569"/>
      <c r="L12" s="49">
        <v>20</v>
      </c>
      <c r="M12" s="574"/>
      <c r="N12" s="576"/>
      <c r="O12" s="50">
        <f t="shared" si="2"/>
        <v>1</v>
      </c>
      <c r="P12" s="264">
        <v>21</v>
      </c>
      <c r="Q12" s="260" t="s">
        <v>29</v>
      </c>
      <c r="R12" s="262">
        <v>15</v>
      </c>
      <c r="S12" s="50">
        <f t="shared" si="3"/>
        <v>0</v>
      </c>
      <c r="T12" s="571"/>
      <c r="U12" s="569"/>
      <c r="V12" s="48">
        <v>8</v>
      </c>
      <c r="W12" s="48" t="str">
        <f>B14</f>
        <v>福村　悠夏</v>
      </c>
      <c r="X12" s="48" t="str">
        <f>J14</f>
        <v>石井　　文</v>
      </c>
    </row>
    <row r="13" spans="1:24" ht="11.25" customHeight="1" x14ac:dyDescent="0.15">
      <c r="A13" s="53"/>
      <c r="B13" s="103" t="str">
        <f>VLOOKUP(B11,Ｓ!$D$3:$E$82,2,FALSE)</f>
        <v>（松戸四）</v>
      </c>
      <c r="C13" s="577"/>
      <c r="D13" s="54">
        <f t="shared" si="0"/>
        <v>0</v>
      </c>
      <c r="E13" s="265"/>
      <c r="F13" s="266" t="s">
        <v>29</v>
      </c>
      <c r="G13" s="200"/>
      <c r="H13" s="54">
        <f t="shared" si="1"/>
        <v>0</v>
      </c>
      <c r="I13" s="572"/>
      <c r="J13" s="104" t="str">
        <f>VLOOKUP(J11,Ｓ!$D$3:$E$82,2,FALSE)</f>
        <v>（葛城）</v>
      </c>
      <c r="L13" s="53"/>
      <c r="M13" s="103" t="str">
        <f>VLOOKUP(M11,Ｓ!$D$3:$E$82,2,FALSE)</f>
        <v>（桜台）</v>
      </c>
      <c r="N13" s="577"/>
      <c r="O13" s="54">
        <f t="shared" si="2"/>
        <v>0</v>
      </c>
      <c r="P13" s="265"/>
      <c r="Q13" s="266" t="s">
        <v>29</v>
      </c>
      <c r="R13" s="200"/>
      <c r="S13" s="54">
        <f t="shared" si="3"/>
        <v>0</v>
      </c>
      <c r="T13" s="572"/>
      <c r="U13" s="104" t="str">
        <f>VLOOKUP(U11,Ｓ!$D$3:$E$82,2,FALSE)</f>
        <v>（若葉）</v>
      </c>
      <c r="V13" s="48">
        <v>9</v>
      </c>
      <c r="W13" s="48" t="str">
        <f>B17</f>
        <v>輕尾　詩織</v>
      </c>
      <c r="X13" s="48" t="str">
        <f>J17</f>
        <v>川島　知奈津</v>
      </c>
    </row>
    <row r="14" spans="1:24" ht="11.25" customHeight="1" x14ac:dyDescent="0.15">
      <c r="A14" s="45"/>
      <c r="B14" s="573" t="str">
        <f>トーナメント表!B104</f>
        <v>福村　悠夏</v>
      </c>
      <c r="C14" s="575">
        <f>SUM(D14:D16)</f>
        <v>2</v>
      </c>
      <c r="D14" s="46">
        <f t="shared" si="0"/>
        <v>1</v>
      </c>
      <c r="E14" s="263">
        <v>21</v>
      </c>
      <c r="F14" s="191" t="s">
        <v>29</v>
      </c>
      <c r="G14" s="261">
        <v>8</v>
      </c>
      <c r="H14" s="46">
        <f t="shared" si="1"/>
        <v>0</v>
      </c>
      <c r="I14" s="570">
        <f>SUM(H14:H16)</f>
        <v>0</v>
      </c>
      <c r="J14" s="568" t="str">
        <f>トーナメント表!B106</f>
        <v>石井　　文</v>
      </c>
      <c r="L14" s="45"/>
      <c r="M14" s="573" t="str">
        <f>IF(C41=2,B41,J41)</f>
        <v>丸山　碧衣</v>
      </c>
      <c r="N14" s="575">
        <f>SUM(O14:O16)</f>
        <v>0</v>
      </c>
      <c r="O14" s="46">
        <f t="shared" si="2"/>
        <v>0</v>
      </c>
      <c r="P14" s="263">
        <v>16</v>
      </c>
      <c r="Q14" s="191" t="s">
        <v>29</v>
      </c>
      <c r="R14" s="261">
        <v>21</v>
      </c>
      <c r="S14" s="46">
        <f t="shared" si="3"/>
        <v>1</v>
      </c>
      <c r="T14" s="570">
        <f>SUM(S14:S16)</f>
        <v>2</v>
      </c>
      <c r="U14" s="568" t="str">
        <f>トーナメント表!R118</f>
        <v>大竹　果穂</v>
      </c>
      <c r="V14" s="48">
        <v>10</v>
      </c>
      <c r="W14" s="48" t="str">
        <f>B20</f>
        <v>佐藤　千明</v>
      </c>
      <c r="X14" s="48" t="str">
        <f>J20</f>
        <v>田村　文乃</v>
      </c>
    </row>
    <row r="15" spans="1:24" ht="11.25" customHeight="1" x14ac:dyDescent="0.15">
      <c r="A15" s="49">
        <v>4</v>
      </c>
      <c r="B15" s="574"/>
      <c r="C15" s="576"/>
      <c r="D15" s="50">
        <f t="shared" si="0"/>
        <v>1</v>
      </c>
      <c r="E15" s="264">
        <v>21</v>
      </c>
      <c r="F15" s="260" t="s">
        <v>29</v>
      </c>
      <c r="G15" s="262">
        <v>8</v>
      </c>
      <c r="H15" s="50">
        <f t="shared" si="1"/>
        <v>0</v>
      </c>
      <c r="I15" s="571"/>
      <c r="J15" s="569"/>
      <c r="L15" s="49">
        <v>21</v>
      </c>
      <c r="M15" s="574"/>
      <c r="N15" s="576"/>
      <c r="O15" s="50">
        <f t="shared" si="2"/>
        <v>0</v>
      </c>
      <c r="P15" s="264">
        <v>15</v>
      </c>
      <c r="Q15" s="260" t="s">
        <v>29</v>
      </c>
      <c r="R15" s="262">
        <v>21</v>
      </c>
      <c r="S15" s="50">
        <f t="shared" si="3"/>
        <v>1</v>
      </c>
      <c r="T15" s="571"/>
      <c r="U15" s="569"/>
      <c r="V15" s="48">
        <v>11</v>
      </c>
      <c r="W15" s="48" t="str">
        <f>B23</f>
        <v>伊藤　めぐみ</v>
      </c>
      <c r="X15" s="48" t="str">
        <f>J23</f>
        <v>矢崎　月子</v>
      </c>
    </row>
    <row r="16" spans="1:24" ht="11.25" customHeight="1" x14ac:dyDescent="0.15">
      <c r="A16" s="53"/>
      <c r="B16" s="103" t="str">
        <f>VLOOKUP(B14,Ｓ!$D$3:$E$82,2,FALSE)</f>
        <v>（辰巳台）</v>
      </c>
      <c r="C16" s="577"/>
      <c r="D16" s="54">
        <f t="shared" si="0"/>
        <v>0</v>
      </c>
      <c r="E16" s="265"/>
      <c r="F16" s="266" t="s">
        <v>29</v>
      </c>
      <c r="G16" s="200"/>
      <c r="H16" s="54">
        <f t="shared" si="1"/>
        <v>0</v>
      </c>
      <c r="I16" s="572"/>
      <c r="J16" s="104" t="str">
        <f>VLOOKUP(J14,Ｓ!$D$3:$E$82,2,FALSE)</f>
        <v>（海神）</v>
      </c>
      <c r="L16" s="53"/>
      <c r="M16" s="103" t="str">
        <f>VLOOKUP(M14,Ｓ!$D$3:$E$82,2,FALSE)</f>
        <v>（大津ケ丘）</v>
      </c>
      <c r="N16" s="577"/>
      <c r="O16" s="54">
        <f t="shared" si="2"/>
        <v>0</v>
      </c>
      <c r="P16" s="265"/>
      <c r="Q16" s="266" t="s">
        <v>29</v>
      </c>
      <c r="R16" s="200"/>
      <c r="S16" s="54">
        <f t="shared" si="3"/>
        <v>0</v>
      </c>
      <c r="T16" s="572"/>
      <c r="U16" s="104" t="str">
        <f>VLOOKUP(U14,Ｓ!$D$3:$E$82,2,FALSE)</f>
        <v>（常盤平）</v>
      </c>
      <c r="V16" s="48">
        <v>12</v>
      </c>
      <c r="W16" s="48" t="e">
        <f>#REF!</f>
        <v>#REF!</v>
      </c>
      <c r="X16" s="48" t="e">
        <f>#REF!</f>
        <v>#REF!</v>
      </c>
    </row>
    <row r="17" spans="1:24" ht="11.25" customHeight="1" x14ac:dyDescent="0.15">
      <c r="A17" s="45"/>
      <c r="B17" s="573" t="str">
        <f>トーナメント表!B108</f>
        <v>輕尾　詩織</v>
      </c>
      <c r="C17" s="575">
        <f>SUM(D17:D19)</f>
        <v>2</v>
      </c>
      <c r="D17" s="46">
        <f t="shared" si="0"/>
        <v>1</v>
      </c>
      <c r="E17" s="263">
        <v>21</v>
      </c>
      <c r="F17" s="191" t="s">
        <v>29</v>
      </c>
      <c r="G17" s="261">
        <v>3</v>
      </c>
      <c r="H17" s="46">
        <f t="shared" si="1"/>
        <v>0</v>
      </c>
      <c r="I17" s="570">
        <f>SUM(H17:H19)</f>
        <v>0</v>
      </c>
      <c r="J17" s="568" t="str">
        <f>トーナメント表!B110</f>
        <v>川島　知奈津</v>
      </c>
      <c r="L17" s="46"/>
      <c r="M17" s="46"/>
      <c r="N17" s="64"/>
      <c r="O17" s="46"/>
      <c r="P17" s="191"/>
      <c r="Q17" s="191"/>
      <c r="R17" s="191"/>
      <c r="S17" s="46"/>
      <c r="T17" s="64"/>
      <c r="U17" s="46"/>
      <c r="V17" s="48">
        <v>13</v>
      </c>
      <c r="W17" s="48" t="str">
        <f>B26</f>
        <v>仙田　千乃</v>
      </c>
      <c r="X17" s="48" t="str">
        <f>J26</f>
        <v>楠　　麻希</v>
      </c>
    </row>
    <row r="18" spans="1:24" ht="11.25" customHeight="1" x14ac:dyDescent="0.15">
      <c r="A18" s="49">
        <v>5</v>
      </c>
      <c r="B18" s="574"/>
      <c r="C18" s="576"/>
      <c r="D18" s="50">
        <f t="shared" si="0"/>
        <v>1</v>
      </c>
      <c r="E18" s="264">
        <v>21</v>
      </c>
      <c r="F18" s="260" t="s">
        <v>29</v>
      </c>
      <c r="G18" s="262">
        <v>12</v>
      </c>
      <c r="H18" s="50">
        <f t="shared" si="1"/>
        <v>0</v>
      </c>
      <c r="I18" s="571"/>
      <c r="J18" s="569"/>
      <c r="L18" s="60" t="s">
        <v>32</v>
      </c>
      <c r="M18" s="50"/>
      <c r="N18" s="65"/>
      <c r="O18" s="50"/>
      <c r="P18" s="260"/>
      <c r="Q18" s="260"/>
      <c r="R18" s="260"/>
      <c r="S18" s="50"/>
      <c r="T18" s="65"/>
      <c r="U18" s="50"/>
      <c r="V18" s="48">
        <v>14</v>
      </c>
      <c r="W18" s="48" t="str">
        <f>B29</f>
        <v>太田　瑞紀</v>
      </c>
      <c r="X18" s="48" t="str">
        <f>J29</f>
        <v>小川　千香子</v>
      </c>
    </row>
    <row r="19" spans="1:24" ht="11.25" customHeight="1" x14ac:dyDescent="0.15">
      <c r="A19" s="53"/>
      <c r="B19" s="103" t="str">
        <f>VLOOKUP(B17,Ｓ!$D$3:$E$82,2,FALSE)</f>
        <v>（金ヶ作）</v>
      </c>
      <c r="C19" s="577"/>
      <c r="D19" s="54">
        <f t="shared" si="0"/>
        <v>0</v>
      </c>
      <c r="E19" s="265"/>
      <c r="F19" s="266" t="s">
        <v>29</v>
      </c>
      <c r="G19" s="200"/>
      <c r="H19" s="54">
        <f t="shared" si="1"/>
        <v>0</v>
      </c>
      <c r="I19" s="572"/>
      <c r="J19" s="104" t="str">
        <f>VLOOKUP(J17,Ｓ!$D$3:$E$82,2,FALSE)</f>
        <v>（九十九里）</v>
      </c>
      <c r="L19" s="54"/>
      <c r="M19" s="54"/>
      <c r="N19" s="66"/>
      <c r="O19" s="54"/>
      <c r="P19" s="266"/>
      <c r="Q19" s="266"/>
      <c r="R19" s="266"/>
      <c r="S19" s="54"/>
      <c r="T19" s="66"/>
      <c r="U19" s="54"/>
      <c r="V19" s="48">
        <v>15</v>
      </c>
      <c r="W19" s="48" t="str">
        <f>B32</f>
        <v>工藤　結子</v>
      </c>
      <c r="X19" s="48" t="str">
        <f>J32</f>
        <v>瀬下　瑠花</v>
      </c>
    </row>
    <row r="20" spans="1:24" ht="11.25" customHeight="1" x14ac:dyDescent="0.15">
      <c r="A20" s="45"/>
      <c r="B20" s="573" t="str">
        <f>トーナメント表!B112</f>
        <v>佐藤　千明</v>
      </c>
      <c r="C20" s="575">
        <f>SUM(D20:D22)</f>
        <v>0</v>
      </c>
      <c r="D20" s="46">
        <f t="shared" si="0"/>
        <v>0</v>
      </c>
      <c r="E20" s="263">
        <v>9</v>
      </c>
      <c r="F20" s="191" t="s">
        <v>29</v>
      </c>
      <c r="G20" s="261">
        <v>21</v>
      </c>
      <c r="H20" s="46">
        <f t="shared" si="1"/>
        <v>1</v>
      </c>
      <c r="I20" s="570">
        <f>SUM(H20:H22)</f>
        <v>2</v>
      </c>
      <c r="J20" s="568" t="str">
        <f>トーナメント表!B114</f>
        <v>田村　文乃</v>
      </c>
      <c r="L20" s="45"/>
      <c r="M20" s="573" t="str">
        <f>IF(C47=2,B47,J47)</f>
        <v>岡部　　天</v>
      </c>
      <c r="N20" s="575">
        <f>SUM(O20:O22)</f>
        <v>2</v>
      </c>
      <c r="O20" s="46">
        <f t="shared" ref="O20:O31" si="4">IF(P20&gt;R20,1,0)</f>
        <v>1</v>
      </c>
      <c r="P20" s="263">
        <v>21</v>
      </c>
      <c r="Q20" s="191" t="s">
        <v>29</v>
      </c>
      <c r="R20" s="261">
        <v>2</v>
      </c>
      <c r="S20" s="46">
        <f t="shared" ref="S20:S31" si="5">IF(R20&gt;P20,1,0)</f>
        <v>0</v>
      </c>
      <c r="T20" s="570">
        <f>SUM(S20:S22)</f>
        <v>0</v>
      </c>
      <c r="U20" s="568" t="str">
        <f>IF(C50=2,B50,J50)</f>
        <v>柳原　なな子</v>
      </c>
      <c r="V20" s="48">
        <v>16</v>
      </c>
      <c r="W20" s="48" t="str">
        <f>B35</f>
        <v>巻口　実可</v>
      </c>
      <c r="X20" s="48" t="str">
        <f>J35</f>
        <v>岩名　萌々子</v>
      </c>
    </row>
    <row r="21" spans="1:24" ht="11.25" customHeight="1" x14ac:dyDescent="0.15">
      <c r="A21" s="49">
        <v>6</v>
      </c>
      <c r="B21" s="574"/>
      <c r="C21" s="576"/>
      <c r="D21" s="50">
        <f t="shared" si="0"/>
        <v>0</v>
      </c>
      <c r="E21" s="264">
        <v>5</v>
      </c>
      <c r="F21" s="260" t="s">
        <v>29</v>
      </c>
      <c r="G21" s="262">
        <v>21</v>
      </c>
      <c r="H21" s="50">
        <f t="shared" si="1"/>
        <v>1</v>
      </c>
      <c r="I21" s="571"/>
      <c r="J21" s="569"/>
      <c r="L21" s="49">
        <v>22</v>
      </c>
      <c r="M21" s="574"/>
      <c r="N21" s="576"/>
      <c r="O21" s="50">
        <f t="shared" si="4"/>
        <v>1</v>
      </c>
      <c r="P21" s="264">
        <v>21</v>
      </c>
      <c r="Q21" s="260" t="s">
        <v>29</v>
      </c>
      <c r="R21" s="262">
        <v>6</v>
      </c>
      <c r="S21" s="50">
        <f t="shared" si="5"/>
        <v>0</v>
      </c>
      <c r="T21" s="571"/>
      <c r="U21" s="569"/>
      <c r="V21" s="48">
        <v>17</v>
      </c>
      <c r="W21" s="48" t="str">
        <f>B38</f>
        <v>菊地　菜月</v>
      </c>
      <c r="X21" s="48" t="str">
        <f>J38</f>
        <v>渡邉　　葵</v>
      </c>
    </row>
    <row r="22" spans="1:24" ht="11.25" customHeight="1" x14ac:dyDescent="0.15">
      <c r="A22" s="53"/>
      <c r="B22" s="103" t="str">
        <f>VLOOKUP(B20,Ｓ!$D$3:$E$82,2,FALSE)</f>
        <v>（八日市場一）</v>
      </c>
      <c r="C22" s="577"/>
      <c r="D22" s="54">
        <f t="shared" si="0"/>
        <v>0</v>
      </c>
      <c r="E22" s="265"/>
      <c r="F22" s="266" t="s">
        <v>29</v>
      </c>
      <c r="G22" s="200"/>
      <c r="H22" s="54">
        <f t="shared" si="1"/>
        <v>0</v>
      </c>
      <c r="I22" s="572"/>
      <c r="J22" s="104" t="str">
        <f>VLOOKUP(J20,Ｓ!$D$3:$E$82,2,FALSE)</f>
        <v>（富津）</v>
      </c>
      <c r="L22" s="53"/>
      <c r="M22" s="103" t="str">
        <f>VLOOKUP(M20,Ｓ!$D$3:$E$82,2,FALSE)</f>
        <v>（西武台千葉）</v>
      </c>
      <c r="N22" s="577"/>
      <c r="O22" s="54">
        <f t="shared" si="4"/>
        <v>0</v>
      </c>
      <c r="P22" s="265"/>
      <c r="Q22" s="266" t="s">
        <v>29</v>
      </c>
      <c r="R22" s="200"/>
      <c r="S22" s="54">
        <f t="shared" si="5"/>
        <v>0</v>
      </c>
      <c r="T22" s="572"/>
      <c r="U22" s="104" t="str">
        <f>VLOOKUP(U20,Ｓ!$D$3:$E$82,2,FALSE)</f>
        <v>（松戸四）</v>
      </c>
      <c r="V22" s="48">
        <v>18</v>
      </c>
      <c r="W22" s="48" t="str">
        <f>B41</f>
        <v>田房　実紅</v>
      </c>
      <c r="X22" s="48" t="str">
        <f>J41</f>
        <v>丸山　碧衣</v>
      </c>
    </row>
    <row r="23" spans="1:24" ht="11.25" customHeight="1" x14ac:dyDescent="0.15">
      <c r="A23" s="45"/>
      <c r="B23" s="573" t="str">
        <f>トーナメント表!B116</f>
        <v>伊藤　めぐみ</v>
      </c>
      <c r="C23" s="575">
        <f>SUM(D23:D25)</f>
        <v>0</v>
      </c>
      <c r="D23" s="46">
        <f t="shared" si="0"/>
        <v>0</v>
      </c>
      <c r="E23" s="263">
        <v>11</v>
      </c>
      <c r="F23" s="191" t="s">
        <v>29</v>
      </c>
      <c r="G23" s="261">
        <v>21</v>
      </c>
      <c r="H23" s="46">
        <f t="shared" si="1"/>
        <v>1</v>
      </c>
      <c r="I23" s="570">
        <f>SUM(H23:H25)</f>
        <v>2</v>
      </c>
      <c r="J23" s="568" t="str">
        <f>トーナメント表!B118</f>
        <v>矢崎　月子</v>
      </c>
      <c r="L23" s="45"/>
      <c r="M23" s="573" t="str">
        <f>IF(C53=2,B53,J53)</f>
        <v>福村　悠夏</v>
      </c>
      <c r="N23" s="575">
        <f>SUM(O23:O25)</f>
        <v>0</v>
      </c>
      <c r="O23" s="46">
        <f t="shared" si="4"/>
        <v>0</v>
      </c>
      <c r="P23" s="263">
        <v>18</v>
      </c>
      <c r="Q23" s="191" t="s">
        <v>29</v>
      </c>
      <c r="R23" s="261">
        <v>21</v>
      </c>
      <c r="S23" s="46">
        <f t="shared" si="5"/>
        <v>1</v>
      </c>
      <c r="T23" s="570">
        <f>SUM(S23:S25)</f>
        <v>2</v>
      </c>
      <c r="U23" s="568" t="str">
        <f>IF(C56=2,B56,J56)</f>
        <v>矢崎　月子</v>
      </c>
      <c r="V23" s="48">
        <v>19</v>
      </c>
      <c r="W23" s="48" t="e">
        <f>#REF!</f>
        <v>#REF!</v>
      </c>
      <c r="X23" s="48" t="e">
        <f>#REF!</f>
        <v>#REF!</v>
      </c>
    </row>
    <row r="24" spans="1:24" ht="11.25" customHeight="1" x14ac:dyDescent="0.15">
      <c r="A24" s="49">
        <v>7</v>
      </c>
      <c r="B24" s="574"/>
      <c r="C24" s="576"/>
      <c r="D24" s="50">
        <f t="shared" si="0"/>
        <v>0</v>
      </c>
      <c r="E24" s="264">
        <v>8</v>
      </c>
      <c r="F24" s="260" t="s">
        <v>29</v>
      </c>
      <c r="G24" s="262">
        <v>21</v>
      </c>
      <c r="H24" s="50">
        <f t="shared" si="1"/>
        <v>1</v>
      </c>
      <c r="I24" s="571"/>
      <c r="J24" s="569"/>
      <c r="L24" s="49">
        <v>23</v>
      </c>
      <c r="M24" s="574"/>
      <c r="N24" s="576"/>
      <c r="O24" s="50">
        <f t="shared" si="4"/>
        <v>0</v>
      </c>
      <c r="P24" s="264">
        <v>14</v>
      </c>
      <c r="Q24" s="260" t="s">
        <v>29</v>
      </c>
      <c r="R24" s="262">
        <v>21</v>
      </c>
      <c r="S24" s="50">
        <f t="shared" si="5"/>
        <v>1</v>
      </c>
      <c r="T24" s="571"/>
      <c r="U24" s="569"/>
      <c r="V24" s="48">
        <v>20</v>
      </c>
      <c r="W24" s="48" t="str">
        <f>B47</f>
        <v>岡部　　天</v>
      </c>
      <c r="X24" s="48" t="str">
        <f>J47</f>
        <v>佐藤　果穂</v>
      </c>
    </row>
    <row r="25" spans="1:24" ht="11.25" customHeight="1" x14ac:dyDescent="0.15">
      <c r="A25" s="53"/>
      <c r="B25" s="103" t="str">
        <f>VLOOKUP(B23,Ｓ!$D$3:$E$82,2,FALSE)</f>
        <v>（流山南部）</v>
      </c>
      <c r="C25" s="577"/>
      <c r="D25" s="54">
        <f t="shared" si="0"/>
        <v>0</v>
      </c>
      <c r="E25" s="265"/>
      <c r="F25" s="266" t="s">
        <v>29</v>
      </c>
      <c r="G25" s="200"/>
      <c r="H25" s="54">
        <f t="shared" si="1"/>
        <v>0</v>
      </c>
      <c r="I25" s="572"/>
      <c r="J25" s="104" t="str">
        <f>VLOOKUP(J23,Ｓ!$D$3:$E$82,2,FALSE)</f>
        <v>（蘇我）</v>
      </c>
      <c r="L25" s="53"/>
      <c r="M25" s="103" t="str">
        <f>VLOOKUP(M23,Ｓ!$D$3:$E$82,2,FALSE)</f>
        <v>（辰巳台）</v>
      </c>
      <c r="N25" s="577"/>
      <c r="O25" s="54">
        <f t="shared" si="4"/>
        <v>0</v>
      </c>
      <c r="P25" s="265"/>
      <c r="Q25" s="266" t="s">
        <v>29</v>
      </c>
      <c r="R25" s="200"/>
      <c r="S25" s="54">
        <f t="shared" si="5"/>
        <v>0</v>
      </c>
      <c r="T25" s="572"/>
      <c r="U25" s="104" t="str">
        <f>VLOOKUP(U23,Ｓ!$D$3:$E$82,2,FALSE)</f>
        <v>（蘇我）</v>
      </c>
      <c r="V25" s="48">
        <v>21</v>
      </c>
      <c r="W25" s="48" t="str">
        <f>B50</f>
        <v>平山　　萌</v>
      </c>
      <c r="X25" s="48" t="str">
        <f>J50</f>
        <v>柳原　なな子</v>
      </c>
    </row>
    <row r="26" spans="1:24" ht="11.25" customHeight="1" x14ac:dyDescent="0.15">
      <c r="A26" s="45"/>
      <c r="B26" s="573" t="str">
        <f>トーナメント表!R92</f>
        <v>仙田　千乃</v>
      </c>
      <c r="C26" s="575">
        <f>SUM(D26:D28)</f>
        <v>2</v>
      </c>
      <c r="D26" s="46">
        <f t="shared" si="0"/>
        <v>1</v>
      </c>
      <c r="E26" s="263">
        <v>21</v>
      </c>
      <c r="F26" s="191" t="s">
        <v>29</v>
      </c>
      <c r="G26" s="261">
        <v>10</v>
      </c>
      <c r="H26" s="46">
        <f t="shared" si="1"/>
        <v>0</v>
      </c>
      <c r="I26" s="570">
        <f>SUM(H26:H28)</f>
        <v>0</v>
      </c>
      <c r="J26" s="568" t="str">
        <f>トーナメント表!R94</f>
        <v>楠　　麻希</v>
      </c>
      <c r="L26" s="45"/>
      <c r="M26" s="573" t="str">
        <f>IF(N5=2,M5,U5)</f>
        <v>林　　沙映</v>
      </c>
      <c r="N26" s="575">
        <f>SUM(O26:O28)</f>
        <v>0</v>
      </c>
      <c r="O26" s="46">
        <f t="shared" si="4"/>
        <v>0</v>
      </c>
      <c r="P26" s="263">
        <v>19</v>
      </c>
      <c r="Q26" s="191" t="s">
        <v>29</v>
      </c>
      <c r="R26" s="261">
        <v>21</v>
      </c>
      <c r="S26" s="46">
        <f t="shared" si="5"/>
        <v>1</v>
      </c>
      <c r="T26" s="570">
        <f>SUM(S26:S28)</f>
        <v>2</v>
      </c>
      <c r="U26" s="568" t="str">
        <f>IF(N8=2,M8,U8)</f>
        <v>瀬下　瑠花</v>
      </c>
      <c r="V26" s="48">
        <v>22</v>
      </c>
      <c r="W26" s="48" t="str">
        <f>B53</f>
        <v>福村　悠夏</v>
      </c>
      <c r="X26" s="48" t="str">
        <f>J53</f>
        <v>輕尾　詩織</v>
      </c>
    </row>
    <row r="27" spans="1:24" ht="11.25" customHeight="1" x14ac:dyDescent="0.15">
      <c r="A27" s="49">
        <v>8</v>
      </c>
      <c r="B27" s="574"/>
      <c r="C27" s="576"/>
      <c r="D27" s="50">
        <f t="shared" si="0"/>
        <v>1</v>
      </c>
      <c r="E27" s="264">
        <v>21</v>
      </c>
      <c r="F27" s="260" t="s">
        <v>29</v>
      </c>
      <c r="G27" s="262">
        <v>10</v>
      </c>
      <c r="H27" s="50">
        <f t="shared" si="1"/>
        <v>0</v>
      </c>
      <c r="I27" s="571"/>
      <c r="J27" s="569"/>
      <c r="L27" s="49">
        <v>24</v>
      </c>
      <c r="M27" s="574"/>
      <c r="N27" s="576"/>
      <c r="O27" s="50">
        <f t="shared" si="4"/>
        <v>0</v>
      </c>
      <c r="P27" s="264">
        <v>16</v>
      </c>
      <c r="Q27" s="260" t="s">
        <v>29</v>
      </c>
      <c r="R27" s="262">
        <v>21</v>
      </c>
      <c r="S27" s="50">
        <f t="shared" si="5"/>
        <v>1</v>
      </c>
      <c r="T27" s="571"/>
      <c r="U27" s="569"/>
      <c r="V27" s="48">
        <v>23</v>
      </c>
      <c r="W27" s="48" t="str">
        <f>B56</f>
        <v>田村　文乃</v>
      </c>
      <c r="X27" s="48" t="str">
        <f>J56</f>
        <v>矢崎　月子</v>
      </c>
    </row>
    <row r="28" spans="1:24" ht="11.25" customHeight="1" x14ac:dyDescent="0.15">
      <c r="A28" s="53"/>
      <c r="B28" s="103" t="str">
        <f>VLOOKUP(B26,Ｓ!$D$3:$E$82,2,FALSE)</f>
        <v>（緑が丘）</v>
      </c>
      <c r="C28" s="577"/>
      <c r="D28" s="54">
        <f t="shared" si="0"/>
        <v>0</v>
      </c>
      <c r="E28" s="265"/>
      <c r="F28" s="266" t="s">
        <v>29</v>
      </c>
      <c r="G28" s="200"/>
      <c r="H28" s="54">
        <f t="shared" si="1"/>
        <v>0</v>
      </c>
      <c r="I28" s="572"/>
      <c r="J28" s="104" t="str">
        <f>VLOOKUP(J26,Ｓ!$D$3:$E$82,2,FALSE)</f>
        <v>（大穴）</v>
      </c>
      <c r="L28" s="53"/>
      <c r="M28" s="103" t="str">
        <f>VLOOKUP(M26,Ｓ!$D$3:$E$82,2,FALSE)</f>
        <v>（西武台千葉）</v>
      </c>
      <c r="N28" s="577"/>
      <c r="O28" s="54">
        <f t="shared" si="4"/>
        <v>0</v>
      </c>
      <c r="P28" s="265"/>
      <c r="Q28" s="266" t="s">
        <v>29</v>
      </c>
      <c r="R28" s="200"/>
      <c r="S28" s="54">
        <f t="shared" si="5"/>
        <v>0</v>
      </c>
      <c r="T28" s="572"/>
      <c r="U28" s="104" t="str">
        <f>VLOOKUP(U26,Ｓ!$D$3:$E$82,2,FALSE)</f>
        <v>（轟町）</v>
      </c>
      <c r="V28" s="48">
        <v>24</v>
      </c>
      <c r="W28" s="48" t="str">
        <f>M5</f>
        <v>林　　沙映</v>
      </c>
      <c r="X28" s="48" t="str">
        <f>U5</f>
        <v>仙田　千乃</v>
      </c>
    </row>
    <row r="29" spans="1:24" ht="11.25" customHeight="1" x14ac:dyDescent="0.15">
      <c r="A29" s="45"/>
      <c r="B29" s="573" t="str">
        <f>トーナメント表!R96</f>
        <v>太田　瑞紀</v>
      </c>
      <c r="C29" s="575">
        <f>SUM(D29:D31)</f>
        <v>0</v>
      </c>
      <c r="D29" s="46">
        <f t="shared" si="0"/>
        <v>0</v>
      </c>
      <c r="E29" s="263">
        <v>17</v>
      </c>
      <c r="F29" s="191" t="s">
        <v>29</v>
      </c>
      <c r="G29" s="261">
        <v>21</v>
      </c>
      <c r="H29" s="46">
        <f t="shared" si="1"/>
        <v>1</v>
      </c>
      <c r="I29" s="570">
        <f>SUM(H29:H31)</f>
        <v>2</v>
      </c>
      <c r="J29" s="568" t="str">
        <f>トーナメント表!R98</f>
        <v>小川　千香子</v>
      </c>
      <c r="L29" s="45"/>
      <c r="M29" s="573" t="str">
        <f>IF(N11=2,M11,U11)</f>
        <v>巻口　実可</v>
      </c>
      <c r="N29" s="575">
        <f>SUM(O29:O31)</f>
        <v>2</v>
      </c>
      <c r="O29" s="46">
        <f t="shared" si="4"/>
        <v>1</v>
      </c>
      <c r="P29" s="263">
        <v>21</v>
      </c>
      <c r="Q29" s="191" t="s">
        <v>29</v>
      </c>
      <c r="R29" s="261">
        <v>13</v>
      </c>
      <c r="S29" s="46">
        <f t="shared" si="5"/>
        <v>0</v>
      </c>
      <c r="T29" s="570">
        <f>SUM(S29:S31)</f>
        <v>0</v>
      </c>
      <c r="U29" s="568" t="str">
        <f>IF(N14=2,M14,U14)</f>
        <v>大竹　果穂</v>
      </c>
      <c r="V29" s="48">
        <v>25</v>
      </c>
      <c r="W29" s="48" t="str">
        <f>M8</f>
        <v>小川　千香子</v>
      </c>
      <c r="X29" s="48" t="str">
        <f>U8</f>
        <v>瀬下　瑠花</v>
      </c>
    </row>
    <row r="30" spans="1:24" ht="11.25" customHeight="1" x14ac:dyDescent="0.15">
      <c r="A30" s="49">
        <v>9</v>
      </c>
      <c r="B30" s="574"/>
      <c r="C30" s="576"/>
      <c r="D30" s="50">
        <f t="shared" si="0"/>
        <v>0</v>
      </c>
      <c r="E30" s="264">
        <v>21</v>
      </c>
      <c r="F30" s="260" t="s">
        <v>29</v>
      </c>
      <c r="G30" s="262">
        <v>23</v>
      </c>
      <c r="H30" s="50">
        <f t="shared" si="1"/>
        <v>1</v>
      </c>
      <c r="I30" s="571"/>
      <c r="J30" s="569"/>
      <c r="L30" s="49">
        <v>25</v>
      </c>
      <c r="M30" s="574"/>
      <c r="N30" s="576"/>
      <c r="O30" s="50">
        <f t="shared" si="4"/>
        <v>1</v>
      </c>
      <c r="P30" s="264">
        <v>21</v>
      </c>
      <c r="Q30" s="260" t="s">
        <v>29</v>
      </c>
      <c r="R30" s="262">
        <v>14</v>
      </c>
      <c r="S30" s="50">
        <f t="shared" si="5"/>
        <v>0</v>
      </c>
      <c r="T30" s="571"/>
      <c r="U30" s="569"/>
      <c r="V30" s="48">
        <v>26</v>
      </c>
      <c r="W30" s="48" t="str">
        <f>M11</f>
        <v>巻口　実可</v>
      </c>
      <c r="X30" s="48" t="str">
        <f>U11</f>
        <v>菊地　菜月</v>
      </c>
    </row>
    <row r="31" spans="1:24" ht="11.25" customHeight="1" x14ac:dyDescent="0.15">
      <c r="A31" s="53"/>
      <c r="B31" s="103" t="str">
        <f>VLOOKUP(B29,Ｓ!$D$3:$E$82,2,FALSE)</f>
        <v>（大貫）</v>
      </c>
      <c r="C31" s="577"/>
      <c r="D31" s="54">
        <f t="shared" si="0"/>
        <v>0</v>
      </c>
      <c r="E31" s="265"/>
      <c r="F31" s="266" t="s">
        <v>29</v>
      </c>
      <c r="G31" s="200"/>
      <c r="H31" s="54">
        <f t="shared" si="1"/>
        <v>0</v>
      </c>
      <c r="I31" s="572"/>
      <c r="J31" s="104" t="str">
        <f>VLOOKUP(J29,Ｓ!$D$3:$E$82,2,FALSE)</f>
        <v>（大網）</v>
      </c>
      <c r="L31" s="53"/>
      <c r="M31" s="103" t="str">
        <f>VLOOKUP(M29,Ｓ!$D$3:$E$82,2,FALSE)</f>
        <v>（桜台）</v>
      </c>
      <c r="N31" s="577"/>
      <c r="O31" s="54">
        <f t="shared" si="4"/>
        <v>0</v>
      </c>
      <c r="P31" s="265"/>
      <c r="Q31" s="266" t="s">
        <v>29</v>
      </c>
      <c r="R31" s="200"/>
      <c r="S31" s="54">
        <f t="shared" si="5"/>
        <v>0</v>
      </c>
      <c r="T31" s="572"/>
      <c r="U31" s="104" t="str">
        <f>VLOOKUP(U29,Ｓ!$D$3:$E$82,2,FALSE)</f>
        <v>（常盤平）</v>
      </c>
      <c r="V31" s="48">
        <v>27</v>
      </c>
      <c r="W31" s="48" t="str">
        <f>M14</f>
        <v>丸山　碧衣</v>
      </c>
      <c r="X31" s="48" t="str">
        <f>U14</f>
        <v>大竹　果穂</v>
      </c>
    </row>
    <row r="32" spans="1:24" ht="11.25" customHeight="1" x14ac:dyDescent="0.15">
      <c r="A32" s="45"/>
      <c r="B32" s="573" t="str">
        <f>トーナメント表!R100</f>
        <v>工藤　結子</v>
      </c>
      <c r="C32" s="575">
        <f>SUM(D32:D34)</f>
        <v>0</v>
      </c>
      <c r="D32" s="46">
        <f t="shared" si="0"/>
        <v>0</v>
      </c>
      <c r="E32" s="263">
        <v>8</v>
      </c>
      <c r="F32" s="191" t="s">
        <v>29</v>
      </c>
      <c r="G32" s="261">
        <v>21</v>
      </c>
      <c r="H32" s="46">
        <f t="shared" si="1"/>
        <v>1</v>
      </c>
      <c r="I32" s="570">
        <f>SUM(H32:H34)</f>
        <v>2</v>
      </c>
      <c r="J32" s="568" t="str">
        <f>トーナメント表!R102</f>
        <v>瀬下　瑠花</v>
      </c>
      <c r="L32" s="46"/>
      <c r="M32" s="46"/>
      <c r="N32" s="64"/>
      <c r="O32" s="46"/>
      <c r="P32" s="191"/>
      <c r="Q32" s="191"/>
      <c r="R32" s="191"/>
      <c r="S32" s="46"/>
      <c r="T32" s="64"/>
      <c r="U32" s="46"/>
      <c r="V32" s="48">
        <v>28</v>
      </c>
      <c r="W32" s="48" t="str">
        <f>M20</f>
        <v>岡部　　天</v>
      </c>
      <c r="X32" s="48" t="str">
        <f>U20</f>
        <v>柳原　なな子</v>
      </c>
    </row>
    <row r="33" spans="1:24" ht="11.25" customHeight="1" x14ac:dyDescent="0.15">
      <c r="A33" s="49">
        <v>10</v>
      </c>
      <c r="B33" s="574"/>
      <c r="C33" s="576"/>
      <c r="D33" s="50">
        <f t="shared" si="0"/>
        <v>0</v>
      </c>
      <c r="E33" s="264">
        <v>14</v>
      </c>
      <c r="F33" s="260" t="s">
        <v>29</v>
      </c>
      <c r="G33" s="262">
        <v>21</v>
      </c>
      <c r="H33" s="50">
        <f t="shared" si="1"/>
        <v>1</v>
      </c>
      <c r="I33" s="571"/>
      <c r="J33" s="569"/>
      <c r="L33" s="60" t="s">
        <v>33</v>
      </c>
      <c r="M33" s="50"/>
      <c r="N33" s="65"/>
      <c r="O33" s="50"/>
      <c r="P33" s="260"/>
      <c r="Q33" s="260"/>
      <c r="R33" s="260"/>
      <c r="S33" s="50"/>
      <c r="T33" s="65"/>
      <c r="U33" s="50"/>
      <c r="V33" s="48">
        <v>29</v>
      </c>
      <c r="W33" s="48" t="str">
        <f>M23</f>
        <v>福村　悠夏</v>
      </c>
      <c r="X33" s="48" t="str">
        <f>U23</f>
        <v>矢崎　月子</v>
      </c>
    </row>
    <row r="34" spans="1:24" ht="11.25" customHeight="1" x14ac:dyDescent="0.15">
      <c r="A34" s="53"/>
      <c r="B34" s="103" t="str">
        <f>VLOOKUP(B32,Ｓ!$D$3:$E$82,2,FALSE)</f>
        <v>（四街道北）</v>
      </c>
      <c r="C34" s="577"/>
      <c r="D34" s="54">
        <f t="shared" si="0"/>
        <v>0</v>
      </c>
      <c r="E34" s="265"/>
      <c r="F34" s="266" t="s">
        <v>29</v>
      </c>
      <c r="G34" s="200"/>
      <c r="H34" s="54">
        <f t="shared" si="1"/>
        <v>0</v>
      </c>
      <c r="I34" s="572"/>
      <c r="J34" s="104" t="str">
        <f>VLOOKUP(J32,Ｓ!$D$3:$E$82,2,FALSE)</f>
        <v>（轟町）</v>
      </c>
      <c r="L34" s="54"/>
      <c r="M34" s="54"/>
      <c r="N34" s="66"/>
      <c r="O34" s="54"/>
      <c r="P34" s="266"/>
      <c r="Q34" s="266"/>
      <c r="R34" s="266"/>
      <c r="S34" s="54"/>
      <c r="T34" s="66"/>
      <c r="U34" s="54"/>
      <c r="V34" s="48">
        <v>30</v>
      </c>
      <c r="W34" s="48" t="str">
        <f>M26</f>
        <v>林　　沙映</v>
      </c>
      <c r="X34" s="48" t="str">
        <f>U26</f>
        <v>瀬下　瑠花</v>
      </c>
    </row>
    <row r="35" spans="1:24" ht="11.25" customHeight="1" x14ac:dyDescent="0.15">
      <c r="A35" s="45"/>
      <c r="B35" s="573" t="str">
        <f>トーナメント表!R104</f>
        <v>巻口　実可</v>
      </c>
      <c r="C35" s="575">
        <f>SUM(D35:D37)</f>
        <v>2</v>
      </c>
      <c r="D35" s="46">
        <f t="shared" si="0"/>
        <v>1</v>
      </c>
      <c r="E35" s="263">
        <v>21</v>
      </c>
      <c r="F35" s="191" t="s">
        <v>29</v>
      </c>
      <c r="G35" s="261">
        <v>7</v>
      </c>
      <c r="H35" s="46">
        <f t="shared" si="1"/>
        <v>0</v>
      </c>
      <c r="I35" s="570">
        <f>SUM(H35:H37)</f>
        <v>0</v>
      </c>
      <c r="J35" s="568" t="str">
        <f>トーナメント表!R106</f>
        <v>岩名　萌々子</v>
      </c>
      <c r="L35" s="45"/>
      <c r="M35" s="573" t="str">
        <f>IF(N20=2,M20,U20)</f>
        <v>岡部　　天</v>
      </c>
      <c r="N35" s="575">
        <f>SUM(O35:O37)</f>
        <v>2</v>
      </c>
      <c r="O35" s="46">
        <f t="shared" ref="O35:O40" si="6">IF(P35&gt;R35,1,0)</f>
        <v>1</v>
      </c>
      <c r="P35" s="263">
        <v>21</v>
      </c>
      <c r="Q35" s="191" t="s">
        <v>29</v>
      </c>
      <c r="R35" s="261">
        <v>17</v>
      </c>
      <c r="S35" s="46">
        <f t="shared" ref="S35:S40" si="7">IF(R35&gt;P35,1,0)</f>
        <v>0</v>
      </c>
      <c r="T35" s="570">
        <f>SUM(S35:S37)</f>
        <v>0</v>
      </c>
      <c r="U35" s="568" t="str">
        <f>IF(N23=2,M23,U23)</f>
        <v>矢崎　月子</v>
      </c>
      <c r="V35" s="48">
        <v>31</v>
      </c>
      <c r="W35" s="48" t="str">
        <f>M29</f>
        <v>巻口　実可</v>
      </c>
      <c r="X35" s="48" t="str">
        <f>U29</f>
        <v>大竹　果穂</v>
      </c>
    </row>
    <row r="36" spans="1:24" ht="11.25" customHeight="1" x14ac:dyDescent="0.15">
      <c r="A36" s="49">
        <v>11</v>
      </c>
      <c r="B36" s="574"/>
      <c r="C36" s="576"/>
      <c r="D36" s="50">
        <f t="shared" si="0"/>
        <v>1</v>
      </c>
      <c r="E36" s="264">
        <v>21</v>
      </c>
      <c r="F36" s="260" t="s">
        <v>29</v>
      </c>
      <c r="G36" s="262">
        <v>5</v>
      </c>
      <c r="H36" s="50">
        <f t="shared" si="1"/>
        <v>0</v>
      </c>
      <c r="I36" s="571"/>
      <c r="J36" s="569"/>
      <c r="L36" s="49">
        <v>26</v>
      </c>
      <c r="M36" s="574"/>
      <c r="N36" s="576"/>
      <c r="O36" s="50">
        <f t="shared" si="6"/>
        <v>1</v>
      </c>
      <c r="P36" s="264">
        <v>22</v>
      </c>
      <c r="Q36" s="260" t="s">
        <v>29</v>
      </c>
      <c r="R36" s="262">
        <v>20</v>
      </c>
      <c r="S36" s="50">
        <f t="shared" si="7"/>
        <v>0</v>
      </c>
      <c r="T36" s="571"/>
      <c r="U36" s="569"/>
      <c r="V36" s="48">
        <v>32</v>
      </c>
      <c r="W36" s="48" t="str">
        <f>M35</f>
        <v>岡部　　天</v>
      </c>
      <c r="X36" s="48" t="str">
        <f>U35</f>
        <v>矢崎　月子</v>
      </c>
    </row>
    <row r="37" spans="1:24" ht="11.25" customHeight="1" x14ac:dyDescent="0.15">
      <c r="A37" s="53"/>
      <c r="B37" s="103" t="str">
        <f>VLOOKUP(B35,Ｓ!$D$3:$E$82,2,FALSE)</f>
        <v>（桜台）</v>
      </c>
      <c r="C37" s="577"/>
      <c r="D37" s="54">
        <f t="shared" si="0"/>
        <v>0</v>
      </c>
      <c r="E37" s="265"/>
      <c r="F37" s="266" t="s">
        <v>29</v>
      </c>
      <c r="G37" s="200"/>
      <c r="H37" s="54">
        <f t="shared" si="1"/>
        <v>0</v>
      </c>
      <c r="I37" s="572"/>
      <c r="J37" s="104" t="str">
        <f>VLOOKUP(J35,Ｓ!$D$3:$E$82,2,FALSE)</f>
        <v>（高洲第一）</v>
      </c>
      <c r="L37" s="53"/>
      <c r="M37" s="103" t="str">
        <f>VLOOKUP(M35,Ｓ!$D$3:$E$82,2,FALSE)</f>
        <v>（西武台千葉）</v>
      </c>
      <c r="N37" s="577"/>
      <c r="O37" s="54">
        <f t="shared" si="6"/>
        <v>0</v>
      </c>
      <c r="P37" s="265"/>
      <c r="Q37" s="266" t="s">
        <v>29</v>
      </c>
      <c r="R37" s="200"/>
      <c r="S37" s="54">
        <f t="shared" si="7"/>
        <v>0</v>
      </c>
      <c r="T37" s="572"/>
      <c r="U37" s="104" t="str">
        <f>VLOOKUP(U35,Ｓ!$D$3:$E$82,2,FALSE)</f>
        <v>（蘇我）</v>
      </c>
      <c r="V37" s="48">
        <v>33</v>
      </c>
      <c r="W37" s="48" t="str">
        <f>M38</f>
        <v>瀬下　瑠花</v>
      </c>
      <c r="X37" s="48" t="str">
        <f>U38</f>
        <v>巻口　実可</v>
      </c>
    </row>
    <row r="38" spans="1:24" ht="11.25" customHeight="1" x14ac:dyDescent="0.15">
      <c r="A38" s="45"/>
      <c r="B38" s="573" t="str">
        <f>トーナメント表!R108</f>
        <v>菊地　菜月</v>
      </c>
      <c r="C38" s="575">
        <f>SUM(D38:D40)</f>
        <v>2</v>
      </c>
      <c r="D38" s="46">
        <f t="shared" si="0"/>
        <v>1</v>
      </c>
      <c r="E38" s="263">
        <v>21</v>
      </c>
      <c r="F38" s="191" t="s">
        <v>29</v>
      </c>
      <c r="G38" s="261">
        <v>5</v>
      </c>
      <c r="H38" s="46">
        <f t="shared" si="1"/>
        <v>0</v>
      </c>
      <c r="I38" s="570">
        <f>SUM(H38:H40)</f>
        <v>0</v>
      </c>
      <c r="J38" s="568" t="str">
        <f>トーナメント表!R110</f>
        <v>渡邉　　葵</v>
      </c>
      <c r="L38" s="45"/>
      <c r="M38" s="573" t="str">
        <f>IF(N26=2,M26,U26)</f>
        <v>瀬下　瑠花</v>
      </c>
      <c r="N38" s="575">
        <f>SUM(O38:O40)</f>
        <v>0</v>
      </c>
      <c r="O38" s="46">
        <f t="shared" si="6"/>
        <v>0</v>
      </c>
      <c r="P38" s="263">
        <v>9</v>
      </c>
      <c r="Q38" s="191" t="s">
        <v>29</v>
      </c>
      <c r="R38" s="261">
        <v>21</v>
      </c>
      <c r="S38" s="46">
        <f t="shared" si="7"/>
        <v>1</v>
      </c>
      <c r="T38" s="570">
        <f>SUM(S38:S40)</f>
        <v>2</v>
      </c>
      <c r="U38" s="568" t="str">
        <f>IF(N29=2,M29,U29)</f>
        <v>巻口　実可</v>
      </c>
      <c r="V38" s="48">
        <v>34</v>
      </c>
      <c r="W38" s="48" t="str">
        <f>M44</f>
        <v>岡部　　天</v>
      </c>
      <c r="X38" s="48" t="str">
        <f>U44</f>
        <v>巻口　実可</v>
      </c>
    </row>
    <row r="39" spans="1:24" ht="11.25" customHeight="1" x14ac:dyDescent="0.15">
      <c r="A39" s="49">
        <v>12</v>
      </c>
      <c r="B39" s="574"/>
      <c r="C39" s="576"/>
      <c r="D39" s="50">
        <f t="shared" si="0"/>
        <v>1</v>
      </c>
      <c r="E39" s="264">
        <v>21</v>
      </c>
      <c r="F39" s="260" t="s">
        <v>29</v>
      </c>
      <c r="G39" s="262">
        <v>18</v>
      </c>
      <c r="H39" s="50">
        <f t="shared" si="1"/>
        <v>0</v>
      </c>
      <c r="I39" s="571"/>
      <c r="J39" s="569"/>
      <c r="L39" s="49">
        <v>27</v>
      </c>
      <c r="M39" s="574"/>
      <c r="N39" s="576"/>
      <c r="O39" s="50">
        <f t="shared" si="6"/>
        <v>0</v>
      </c>
      <c r="P39" s="264">
        <v>12</v>
      </c>
      <c r="Q39" s="260" t="s">
        <v>29</v>
      </c>
      <c r="R39" s="262">
        <v>21</v>
      </c>
      <c r="S39" s="50">
        <f t="shared" si="7"/>
        <v>1</v>
      </c>
      <c r="T39" s="571"/>
      <c r="U39" s="569"/>
      <c r="V39" s="48">
        <v>35</v>
      </c>
      <c r="W39" s="48" t="str">
        <f>M50</f>
        <v>矢崎　月子</v>
      </c>
      <c r="X39" s="48" t="str">
        <f>U50</f>
        <v>瀬下　瑠花</v>
      </c>
    </row>
    <row r="40" spans="1:24" ht="11.25" customHeight="1" x14ac:dyDescent="0.15">
      <c r="A40" s="53"/>
      <c r="B40" s="103" t="str">
        <f>VLOOKUP(B38,Ｓ!$D$3:$E$82,2,FALSE)</f>
        <v>（若葉）</v>
      </c>
      <c r="C40" s="577"/>
      <c r="D40" s="54">
        <f t="shared" si="0"/>
        <v>0</v>
      </c>
      <c r="E40" s="265"/>
      <c r="F40" s="266" t="s">
        <v>29</v>
      </c>
      <c r="G40" s="200"/>
      <c r="H40" s="54">
        <f t="shared" si="1"/>
        <v>0</v>
      </c>
      <c r="I40" s="572"/>
      <c r="J40" s="104" t="str">
        <f>VLOOKUP(J38,Ｓ!$D$3:$E$82,2,FALSE)</f>
        <v>（茂原南）</v>
      </c>
      <c r="L40" s="53"/>
      <c r="M40" s="103" t="str">
        <f>VLOOKUP(M38,Ｓ!$D$3:$E$82,2,FALSE)</f>
        <v>（轟町）</v>
      </c>
      <c r="N40" s="577"/>
      <c r="O40" s="54">
        <f t="shared" si="6"/>
        <v>0</v>
      </c>
      <c r="P40" s="265"/>
      <c r="Q40" s="266" t="s">
        <v>29</v>
      </c>
      <c r="R40" s="200"/>
      <c r="S40" s="54">
        <f t="shared" si="7"/>
        <v>0</v>
      </c>
      <c r="T40" s="572"/>
      <c r="U40" s="104" t="str">
        <f>VLOOKUP(U38,Ｓ!$D$3:$E$82,2,FALSE)</f>
        <v>（桜台）</v>
      </c>
    </row>
    <row r="41" spans="1:24" ht="11.25" customHeight="1" x14ac:dyDescent="0.15">
      <c r="A41" s="45"/>
      <c r="B41" s="573" t="str">
        <f>トーナメント表!R112</f>
        <v>田房　実紅</v>
      </c>
      <c r="C41" s="575">
        <f>SUM(D41:D43)</f>
        <v>1</v>
      </c>
      <c r="D41" s="46">
        <f t="shared" si="0"/>
        <v>0</v>
      </c>
      <c r="E41" s="263">
        <v>12</v>
      </c>
      <c r="F41" s="191" t="s">
        <v>29</v>
      </c>
      <c r="G41" s="261">
        <v>21</v>
      </c>
      <c r="H41" s="46">
        <f t="shared" si="1"/>
        <v>1</v>
      </c>
      <c r="I41" s="570">
        <f>SUM(H41:H43)</f>
        <v>2</v>
      </c>
      <c r="J41" s="568" t="str">
        <f>トーナメント表!R114</f>
        <v>丸山　碧衣</v>
      </c>
      <c r="L41" s="46"/>
      <c r="M41" s="46"/>
      <c r="N41" s="64"/>
      <c r="O41" s="46"/>
      <c r="P41" s="191"/>
      <c r="Q41" s="191"/>
      <c r="R41" s="191"/>
      <c r="S41" s="46"/>
      <c r="T41" s="64"/>
      <c r="U41" s="46"/>
    </row>
    <row r="42" spans="1:24" ht="11.25" customHeight="1" x14ac:dyDescent="0.15">
      <c r="A42" s="49">
        <v>13</v>
      </c>
      <c r="B42" s="574"/>
      <c r="C42" s="576"/>
      <c r="D42" s="50">
        <f t="shared" si="0"/>
        <v>1</v>
      </c>
      <c r="E42" s="264">
        <v>21</v>
      </c>
      <c r="F42" s="260" t="s">
        <v>29</v>
      </c>
      <c r="G42" s="262">
        <v>11</v>
      </c>
      <c r="H42" s="50">
        <f t="shared" si="1"/>
        <v>0</v>
      </c>
      <c r="I42" s="571"/>
      <c r="J42" s="569"/>
      <c r="L42" s="60" t="s">
        <v>34</v>
      </c>
      <c r="M42" s="50"/>
      <c r="N42" s="65"/>
      <c r="O42" s="50"/>
      <c r="P42" s="260"/>
      <c r="Q42" s="260"/>
      <c r="R42" s="260"/>
      <c r="S42" s="50"/>
      <c r="T42" s="65"/>
      <c r="U42" s="50"/>
    </row>
    <row r="43" spans="1:24" ht="11.25" customHeight="1" x14ac:dyDescent="0.15">
      <c r="A43" s="53"/>
      <c r="B43" s="103" t="str">
        <f>VLOOKUP(B41,Ｓ!$D$3:$E$82,2,FALSE)</f>
        <v>（高谷）</v>
      </c>
      <c r="C43" s="577"/>
      <c r="D43" s="54">
        <f t="shared" si="0"/>
        <v>0</v>
      </c>
      <c r="E43" s="265">
        <v>11</v>
      </c>
      <c r="F43" s="266" t="s">
        <v>29</v>
      </c>
      <c r="G43" s="200">
        <v>21</v>
      </c>
      <c r="H43" s="54">
        <f t="shared" si="1"/>
        <v>1</v>
      </c>
      <c r="I43" s="572"/>
      <c r="J43" s="104" t="str">
        <f>VLOOKUP(J41,Ｓ!$D$3:$E$82,2,FALSE)</f>
        <v>（大津ケ丘）</v>
      </c>
      <c r="L43" s="54"/>
      <c r="M43" s="54"/>
      <c r="N43" s="66"/>
      <c r="O43" s="54"/>
      <c r="P43" s="266"/>
      <c r="Q43" s="266"/>
      <c r="R43" s="266"/>
      <c r="S43" s="54"/>
      <c r="T43" s="66"/>
      <c r="U43" s="54"/>
    </row>
    <row r="44" spans="1:24" ht="11.25" customHeight="1" x14ac:dyDescent="0.15">
      <c r="L44" s="45"/>
      <c r="M44" s="573" t="str">
        <f>IF(N35=2,M35,U35)</f>
        <v>岡部　　天</v>
      </c>
      <c r="N44" s="575">
        <f>SUM(O44:O46)</f>
        <v>2</v>
      </c>
      <c r="O44" s="46">
        <f>IF(P44&gt;R44,1,0)</f>
        <v>1</v>
      </c>
      <c r="P44" s="263">
        <v>21</v>
      </c>
      <c r="Q44" s="191" t="s">
        <v>29</v>
      </c>
      <c r="R44" s="261">
        <v>12</v>
      </c>
      <c r="S44" s="46">
        <f>IF(R44&gt;P44,1,0)</f>
        <v>0</v>
      </c>
      <c r="T44" s="570">
        <f>SUM(S44:S46)</f>
        <v>0</v>
      </c>
      <c r="U44" s="568" t="str">
        <f>IF(N38=2,M38,U38)</f>
        <v>巻口　実可</v>
      </c>
    </row>
    <row r="45" spans="1:24" ht="11.25" customHeight="1" x14ac:dyDescent="0.15">
      <c r="A45" s="60" t="s">
        <v>31</v>
      </c>
      <c r="L45" s="49">
        <v>28</v>
      </c>
      <c r="M45" s="574"/>
      <c r="N45" s="576"/>
      <c r="O45" s="50">
        <f>IF(P45&gt;R45,1,0)</f>
        <v>1</v>
      </c>
      <c r="P45" s="264">
        <v>21</v>
      </c>
      <c r="Q45" s="260" t="s">
        <v>29</v>
      </c>
      <c r="R45" s="262">
        <v>8</v>
      </c>
      <c r="S45" s="50">
        <f>IF(R45&gt;P45,1,0)</f>
        <v>0</v>
      </c>
      <c r="T45" s="571"/>
      <c r="U45" s="569"/>
    </row>
    <row r="46" spans="1:24" ht="11.25" customHeight="1" x14ac:dyDescent="0.15">
      <c r="L46" s="53"/>
      <c r="M46" s="103" t="str">
        <f>VLOOKUP(M44,Ｓ!$D$3:$E$82,2,FALSE)</f>
        <v>（西武台千葉）</v>
      </c>
      <c r="N46" s="577"/>
      <c r="O46" s="54">
        <f>IF(P46&gt;R46,1,0)</f>
        <v>0</v>
      </c>
      <c r="P46" s="265"/>
      <c r="Q46" s="266" t="s">
        <v>29</v>
      </c>
      <c r="R46" s="200"/>
      <c r="S46" s="54">
        <f>IF(R46&gt;P46,1,0)</f>
        <v>0</v>
      </c>
      <c r="T46" s="572"/>
      <c r="U46" s="104" t="str">
        <f>VLOOKUP(U44,Ｓ!$D$3:$E$82,2,FALSE)</f>
        <v>（桜台）</v>
      </c>
    </row>
    <row r="47" spans="1:24" ht="11.25" customHeight="1" x14ac:dyDescent="0.15">
      <c r="A47" s="45"/>
      <c r="B47" s="573" t="str">
        <f>トーナメント表!B88</f>
        <v>岡部　　天</v>
      </c>
      <c r="C47" s="575">
        <f>SUM(D47:D49)</f>
        <v>2</v>
      </c>
      <c r="D47" s="46">
        <f t="shared" ref="D47:D52" si="8">IF(E47&gt;G47,1,0)</f>
        <v>1</v>
      </c>
      <c r="E47" s="263">
        <v>21</v>
      </c>
      <c r="F47" s="191" t="s">
        <v>29</v>
      </c>
      <c r="G47" s="261">
        <v>9</v>
      </c>
      <c r="H47" s="46">
        <f t="shared" ref="H47:H52" si="9">IF(G47&gt;E47,1,0)</f>
        <v>0</v>
      </c>
      <c r="I47" s="570">
        <f>SUM(H47:H49)</f>
        <v>0</v>
      </c>
      <c r="J47" s="568" t="str">
        <f>IF(C5=2,B5,J5)</f>
        <v>佐藤　果穂</v>
      </c>
      <c r="L47" s="46"/>
      <c r="M47" s="46"/>
      <c r="N47" s="64"/>
      <c r="O47" s="46"/>
      <c r="P47" s="191"/>
      <c r="Q47" s="191"/>
      <c r="R47" s="191"/>
      <c r="S47" s="46"/>
      <c r="T47" s="64"/>
      <c r="U47" s="46"/>
    </row>
    <row r="48" spans="1:24" ht="11.25" customHeight="1" x14ac:dyDescent="0.15">
      <c r="A48" s="49">
        <v>14</v>
      </c>
      <c r="B48" s="574"/>
      <c r="C48" s="576"/>
      <c r="D48" s="50">
        <f t="shared" si="8"/>
        <v>1</v>
      </c>
      <c r="E48" s="264">
        <v>21</v>
      </c>
      <c r="F48" s="260" t="s">
        <v>29</v>
      </c>
      <c r="G48" s="262">
        <v>5</v>
      </c>
      <c r="H48" s="50">
        <f t="shared" si="9"/>
        <v>0</v>
      </c>
      <c r="I48" s="571"/>
      <c r="J48" s="569"/>
      <c r="L48" s="60" t="s">
        <v>79</v>
      </c>
      <c r="M48" s="50"/>
      <c r="N48" s="60" t="s">
        <v>542</v>
      </c>
      <c r="O48" s="50"/>
      <c r="P48" s="260"/>
      <c r="Q48" s="260"/>
      <c r="R48" s="260"/>
      <c r="S48" s="50"/>
      <c r="T48" s="65"/>
      <c r="U48" s="50"/>
    </row>
    <row r="49" spans="1:21" ht="11.25" customHeight="1" x14ac:dyDescent="0.15">
      <c r="A49" s="53"/>
      <c r="B49" s="103" t="str">
        <f>VLOOKUP(B47,Ｓ!$D$3:$E$82,2,FALSE)</f>
        <v>（西武台千葉）</v>
      </c>
      <c r="C49" s="577"/>
      <c r="D49" s="54">
        <f t="shared" si="8"/>
        <v>0</v>
      </c>
      <c r="E49" s="265"/>
      <c r="F49" s="266" t="s">
        <v>29</v>
      </c>
      <c r="G49" s="200"/>
      <c r="H49" s="54">
        <f t="shared" si="9"/>
        <v>0</v>
      </c>
      <c r="I49" s="572"/>
      <c r="J49" s="104" t="str">
        <f>VLOOKUP(J47,Ｓ!$D$3:$E$82,2,FALSE)</f>
        <v>（高谷）</v>
      </c>
      <c r="L49" s="54"/>
      <c r="M49" s="54"/>
      <c r="N49" s="66"/>
      <c r="O49" s="54"/>
      <c r="P49" s="266"/>
      <c r="Q49" s="266"/>
      <c r="R49" s="266"/>
      <c r="S49" s="54"/>
      <c r="T49" s="66"/>
      <c r="U49" s="54"/>
    </row>
    <row r="50" spans="1:21" ht="11.25" customHeight="1" x14ac:dyDescent="0.15">
      <c r="A50" s="45"/>
      <c r="B50" s="573" t="str">
        <f>IF(C8=2,B8,J8)</f>
        <v>平山　　萌</v>
      </c>
      <c r="C50" s="575">
        <f>SUM(D50:D52)</f>
        <v>0</v>
      </c>
      <c r="D50" s="46">
        <f t="shared" si="8"/>
        <v>0</v>
      </c>
      <c r="E50" s="263">
        <v>14</v>
      </c>
      <c r="F50" s="191" t="s">
        <v>29</v>
      </c>
      <c r="G50" s="261">
        <v>21</v>
      </c>
      <c r="H50" s="46">
        <f t="shared" si="9"/>
        <v>1</v>
      </c>
      <c r="I50" s="570">
        <f>SUM(H50:H52)</f>
        <v>2</v>
      </c>
      <c r="J50" s="568" t="str">
        <f>IF(C11=2,B11,J11)</f>
        <v>柳原　なな子</v>
      </c>
      <c r="L50" s="45"/>
      <c r="M50" s="573" t="str">
        <f>IF(N35&lt;2,M35,U35)</f>
        <v>矢崎　月子</v>
      </c>
      <c r="N50" s="581">
        <f>SUM(O50:O52)</f>
        <v>2</v>
      </c>
      <c r="O50" s="309">
        <f>IF(P50&gt;R50,1,0)</f>
        <v>1</v>
      </c>
      <c r="P50" s="641">
        <v>1</v>
      </c>
      <c r="Q50" s="191" t="s">
        <v>29</v>
      </c>
      <c r="R50" s="261"/>
      <c r="S50" s="46">
        <f>IF(R50&gt;P50,1,0)</f>
        <v>0</v>
      </c>
      <c r="T50" s="578">
        <f>SUM(S50:S52)</f>
        <v>0</v>
      </c>
      <c r="U50" s="568" t="str">
        <f>IF(N38&lt;2,M38,U38)</f>
        <v>瀬下　瑠花</v>
      </c>
    </row>
    <row r="51" spans="1:21" ht="11.25" customHeight="1" x14ac:dyDescent="0.15">
      <c r="A51" s="49">
        <v>15</v>
      </c>
      <c r="B51" s="574"/>
      <c r="C51" s="576"/>
      <c r="D51" s="50">
        <f t="shared" si="8"/>
        <v>0</v>
      </c>
      <c r="E51" s="264">
        <v>6</v>
      </c>
      <c r="F51" s="260" t="s">
        <v>29</v>
      </c>
      <c r="G51" s="262">
        <v>21</v>
      </c>
      <c r="H51" s="50">
        <f t="shared" si="9"/>
        <v>1</v>
      </c>
      <c r="I51" s="571"/>
      <c r="J51" s="569"/>
      <c r="L51" s="49">
        <v>29</v>
      </c>
      <c r="M51" s="574"/>
      <c r="N51" s="582"/>
      <c r="O51" s="310">
        <f>IF(P51&gt;R51,1,0)</f>
        <v>1</v>
      </c>
      <c r="P51" s="642">
        <v>1</v>
      </c>
      <c r="Q51" s="260" t="s">
        <v>29</v>
      </c>
      <c r="R51" s="262"/>
      <c r="S51" s="50">
        <f>IF(R51&gt;P51,1,0)</f>
        <v>0</v>
      </c>
      <c r="T51" s="579"/>
      <c r="U51" s="569"/>
    </row>
    <row r="52" spans="1:21" ht="11.25" customHeight="1" x14ac:dyDescent="0.15">
      <c r="A52" s="53"/>
      <c r="B52" s="103" t="str">
        <f>VLOOKUP(B50,Ｓ!$D$3:$E$82,2,FALSE)</f>
        <v>（逆井）</v>
      </c>
      <c r="C52" s="577"/>
      <c r="D52" s="54">
        <f t="shared" si="8"/>
        <v>0</v>
      </c>
      <c r="E52" s="265"/>
      <c r="F52" s="266" t="s">
        <v>29</v>
      </c>
      <c r="G52" s="200"/>
      <c r="H52" s="54">
        <f t="shared" si="9"/>
        <v>0</v>
      </c>
      <c r="I52" s="572"/>
      <c r="J52" s="104" t="str">
        <f>VLOOKUP(J50,Ｓ!$D$3:$E$82,2,FALSE)</f>
        <v>（松戸四）</v>
      </c>
      <c r="L52" s="53"/>
      <c r="M52" s="103" t="str">
        <f>VLOOKUP(M50,Ｓ!$D$3:$E$82,2,FALSE)</f>
        <v>（蘇我）</v>
      </c>
      <c r="N52" s="583"/>
      <c r="O52" s="312">
        <f>IF(P52&gt;R52,1,0)</f>
        <v>0</v>
      </c>
      <c r="P52" s="643"/>
      <c r="Q52" s="266" t="s">
        <v>29</v>
      </c>
      <c r="R52" s="200"/>
      <c r="S52" s="54">
        <f>IF(R52&gt;P52,1,0)</f>
        <v>0</v>
      </c>
      <c r="T52" s="580"/>
      <c r="U52" s="104" t="str">
        <f>VLOOKUP(U50,Ｓ!$D$3:$E$82,2,FALSE)</f>
        <v>（轟町）</v>
      </c>
    </row>
    <row r="53" spans="1:21" ht="11.25" customHeight="1" x14ac:dyDescent="0.15">
      <c r="A53" s="45"/>
      <c r="B53" s="573" t="str">
        <f>IF(C14=2,B14,J14)</f>
        <v>福村　悠夏</v>
      </c>
      <c r="C53" s="575">
        <f>SUM(D53:D55)</f>
        <v>2</v>
      </c>
      <c r="D53" s="46">
        <f t="shared" ref="D53:D58" si="10">IF(E53&gt;G53,1,0)</f>
        <v>1</v>
      </c>
      <c r="E53" s="263">
        <v>21</v>
      </c>
      <c r="F53" s="191" t="s">
        <v>29</v>
      </c>
      <c r="G53" s="261">
        <v>11</v>
      </c>
      <c r="H53" s="46">
        <f t="shared" ref="H53:H58" si="11">IF(G53&gt;E53,1,0)</f>
        <v>0</v>
      </c>
      <c r="I53" s="570">
        <f>SUM(H53:H55)</f>
        <v>0</v>
      </c>
      <c r="J53" s="568" t="str">
        <f>IF(C17=2,B17,J17)</f>
        <v>輕尾　詩織</v>
      </c>
    </row>
    <row r="54" spans="1:21" ht="11.25" customHeight="1" x14ac:dyDescent="0.15">
      <c r="A54" s="49">
        <v>16</v>
      </c>
      <c r="B54" s="574"/>
      <c r="C54" s="576"/>
      <c r="D54" s="50">
        <f t="shared" si="10"/>
        <v>1</v>
      </c>
      <c r="E54" s="264">
        <v>21</v>
      </c>
      <c r="F54" s="260" t="s">
        <v>29</v>
      </c>
      <c r="G54" s="262">
        <v>5</v>
      </c>
      <c r="H54" s="50">
        <f t="shared" si="11"/>
        <v>0</v>
      </c>
      <c r="I54" s="571"/>
      <c r="J54" s="569"/>
    </row>
    <row r="55" spans="1:21" ht="11.25" customHeight="1" x14ac:dyDescent="0.15">
      <c r="A55" s="53"/>
      <c r="B55" s="103" t="str">
        <f>VLOOKUP(B53,Ｓ!$D$3:$E$82,2,FALSE)</f>
        <v>（辰巳台）</v>
      </c>
      <c r="C55" s="577"/>
      <c r="D55" s="54">
        <f t="shared" si="10"/>
        <v>0</v>
      </c>
      <c r="E55" s="265"/>
      <c r="F55" s="266" t="s">
        <v>29</v>
      </c>
      <c r="G55" s="200"/>
      <c r="H55" s="54">
        <f t="shared" si="11"/>
        <v>0</v>
      </c>
      <c r="I55" s="572"/>
      <c r="J55" s="104" t="str">
        <f>VLOOKUP(J53,Ｓ!$D$3:$E$82,2,FALSE)</f>
        <v>（金ヶ作）</v>
      </c>
    </row>
    <row r="56" spans="1:21" ht="11.25" customHeight="1" x14ac:dyDescent="0.15">
      <c r="A56" s="45"/>
      <c r="B56" s="573" t="str">
        <f>IF(C20=2,B20,J20)</f>
        <v>田村　文乃</v>
      </c>
      <c r="C56" s="575">
        <f>SUM(D56:D58)</f>
        <v>0</v>
      </c>
      <c r="D56" s="46">
        <f t="shared" si="10"/>
        <v>0</v>
      </c>
      <c r="E56" s="263">
        <v>3</v>
      </c>
      <c r="F56" s="191" t="s">
        <v>29</v>
      </c>
      <c r="G56" s="261">
        <v>21</v>
      </c>
      <c r="H56" s="46">
        <f t="shared" si="11"/>
        <v>1</v>
      </c>
      <c r="I56" s="570">
        <f>SUM(H56:H58)</f>
        <v>2</v>
      </c>
      <c r="J56" s="568" t="str">
        <f>IF(C23=2,B23,J23)</f>
        <v>矢崎　月子</v>
      </c>
    </row>
    <row r="57" spans="1:21" ht="11.25" customHeight="1" x14ac:dyDescent="0.15">
      <c r="A57" s="49">
        <v>17</v>
      </c>
      <c r="B57" s="574"/>
      <c r="C57" s="576"/>
      <c r="D57" s="50">
        <f t="shared" si="10"/>
        <v>0</v>
      </c>
      <c r="E57" s="264">
        <v>3</v>
      </c>
      <c r="F57" s="260" t="s">
        <v>29</v>
      </c>
      <c r="G57" s="262">
        <v>21</v>
      </c>
      <c r="H57" s="50">
        <f t="shared" si="11"/>
        <v>1</v>
      </c>
      <c r="I57" s="571"/>
      <c r="J57" s="569"/>
    </row>
    <row r="58" spans="1:21" ht="11.25" customHeight="1" x14ac:dyDescent="0.15">
      <c r="A58" s="53"/>
      <c r="B58" s="103" t="str">
        <f>VLOOKUP(B56,Ｓ!$D$3:$E$82,2,FALSE)</f>
        <v>（富津）</v>
      </c>
      <c r="C58" s="577"/>
      <c r="D58" s="54">
        <f t="shared" si="10"/>
        <v>0</v>
      </c>
      <c r="E58" s="265"/>
      <c r="F58" s="266" t="s">
        <v>29</v>
      </c>
      <c r="G58" s="200"/>
      <c r="H58" s="54">
        <f t="shared" si="11"/>
        <v>0</v>
      </c>
      <c r="I58" s="572"/>
      <c r="J58" s="104" t="str">
        <f>VLOOKUP(J56,Ｓ!$D$3:$E$82,2,FALSE)</f>
        <v>（蘇我）</v>
      </c>
    </row>
    <row r="59" spans="1:21" ht="11.25" customHeight="1" x14ac:dyDescent="0.15"/>
    <row r="60" spans="1:21" ht="11.25" customHeight="1" x14ac:dyDescent="0.15"/>
    <row r="61" spans="1:21" ht="11.25" customHeight="1" x14ac:dyDescent="0.15"/>
    <row r="62" spans="1:21" ht="10.5" customHeight="1" x14ac:dyDescent="0.15"/>
    <row r="63" spans="1:21" ht="10.5" customHeight="1" x14ac:dyDescent="0.15"/>
    <row r="64" spans="1:21" ht="10.5" customHeight="1" x14ac:dyDescent="0.15"/>
  </sheetData>
  <customSheetViews>
    <customSheetView guid="{84BA2EF8-1540-44DE-AB02-FA557C6684F6}" hiddenColumns="1">
      <selection activeCell="G46" sqref="G46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1"/>
      <headerFooter alignWithMargins="0">
        <oddHeader>&amp;L&amp;"HG丸ｺﾞｼｯｸM-PRO,標準"&amp;8&amp;F</oddHeader>
      </headerFooter>
    </customSheetView>
    <customSheetView guid="{55F16F0B-9DCD-4450-8D81-D1C657871ABE}" hiddenColumns="1" topLeftCell="A13">
      <selection activeCell="P28" sqref="P28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2"/>
      <headerFooter alignWithMargins="0">
        <oddHeader>&amp;L&amp;"HG丸ｺﾞｼｯｸM-PRO,標準"&amp;8&amp;F</oddHeader>
      </headerFooter>
    </customSheetView>
    <customSheetView guid="{C28CF6D2-B0CA-4A6C-8547-0AF833095EC8}" showPageBreaks="1" hiddenColumns="1">
      <selection activeCell="R53" sqref="R53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3"/>
      <headerFooter alignWithMargins="0">
        <oddHeader>&amp;L&amp;"HG丸ｺﾞｼｯｸM-PRO,標準"&amp;8&amp;F</oddHeader>
      </headerFooter>
    </customSheetView>
    <customSheetView guid="{67950958-82E7-49D3-BC9C-9A13B1B9105B}" hiddenColumns="1">
      <selection activeCell="L8" sqref="L8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4"/>
      <headerFooter alignWithMargins="0">
        <oddHeader>&amp;L&amp;"HG丸ｺﾞｼｯｸM-PRO,標準"&amp;8&amp;F</oddHeader>
      </headerFooter>
    </customSheetView>
    <customSheetView guid="{C7EF79AD-7084-4700-ADCD-668E0BFE136E}" hiddenColumns="1" showRuler="0" topLeftCell="A28">
      <selection activeCell="D28" activeCellId="4" sqref="V1:X65536 O1:O65536 S1:S65536 H1:H65536 D1:D65536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5"/>
      <headerFooter alignWithMargins="0">
        <oddHeader>&amp;L&amp;"HG丸ｺﾞｼｯｸM-PRO,標準"&amp;8&amp;F</oddHeader>
      </headerFooter>
    </customSheetView>
    <customSheetView guid="{AEA031C2-629C-4A2E-959E-FF337A508141}" scale="60" showPageBreaks="1" view="pageBreakPreview" showRuler="0">
      <selection activeCell="C11" sqref="C11:C13"/>
      <colBreaks count="1" manualBreakCount="1">
        <brk id="21" max="1048575" man="1"/>
      </colBreaks>
      <pageMargins left="0.78740157480314965" right="0.39370078740157483" top="0.78740157480314965" bottom="0.39370078740157483" header="0.51181102362204722" footer="0.51181102362204722"/>
      <pageSetup paperSize="13" scale="95" orientation="portrait" horizontalDpi="360" verticalDpi="360" r:id="rId6"/>
      <headerFooter alignWithMargins="0">
        <oddHeader>&amp;L&amp;"HG丸ｺﾞｼｯｸM-PRO,標準"&amp;8&amp;F</oddHeader>
      </headerFooter>
    </customSheetView>
    <customSheetView guid="{C1FC9FE0-9C36-4C40-A616-C57F71C36EB7}" showPageBreaks="1" hiddenColumns="1" showRuler="0" topLeftCell="A29">
      <selection activeCell="R63" sqref="R63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7"/>
      <headerFooter alignWithMargins="0">
        <oddHeader>&amp;L&amp;"HG丸ｺﾞｼｯｸM-PRO,標準"&amp;8&amp;F</oddHeader>
      </headerFooter>
    </customSheetView>
    <customSheetView guid="{C7D6172A-FECF-423E-85CC-6F7F8AAC65B9}" scale="80" showPageBreaks="1" showRuler="0" topLeftCell="A17">
      <selection activeCell="Z26" sqref="Z26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8"/>
      <headerFooter alignWithMargins="0">
        <oddHeader>&amp;L&amp;"HG丸ｺﾞｼｯｸM-PRO,標準"&amp;8&amp;F</oddHeader>
      </headerFooter>
    </customSheetView>
    <customSheetView guid="{042D1E7E-6DEB-42E0-AB4E-7CCF458C60F7}" showPageBreaks="1" showRuler="0" topLeftCell="A37">
      <selection activeCell="Z52" sqref="Z52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9"/>
      <headerFooter alignWithMargins="0">
        <oddHeader>&amp;L&amp;"HG丸ｺﾞｼｯｸM-PRO,標準"&amp;8&amp;F</oddHeader>
      </headerFooter>
    </customSheetView>
    <customSheetView guid="{097CC973-03A1-4661-97C0-EA1660F0B571}" showRuler="0">
      <selection activeCell="R150" sqref="R150:R151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10"/>
      <headerFooter alignWithMargins="0">
        <oddHeader>&amp;L&amp;"HG丸ｺﾞｼｯｸM-PRO,標準"&amp;8&amp;F</oddHeader>
      </headerFooter>
    </customSheetView>
  </customSheetViews>
  <mergeCells count="116">
    <mergeCell ref="U50:U51"/>
    <mergeCell ref="T44:T46"/>
    <mergeCell ref="N44:N46"/>
    <mergeCell ref="T50:T52"/>
    <mergeCell ref="N50:N52"/>
    <mergeCell ref="U44:U45"/>
    <mergeCell ref="U23:U24"/>
    <mergeCell ref="T23:T25"/>
    <mergeCell ref="N26:N28"/>
    <mergeCell ref="T38:T40"/>
    <mergeCell ref="U38:U39"/>
    <mergeCell ref="N29:N31"/>
    <mergeCell ref="U26:U27"/>
    <mergeCell ref="U29:U30"/>
    <mergeCell ref="T35:T37"/>
    <mergeCell ref="U35:U36"/>
    <mergeCell ref="M38:M39"/>
    <mergeCell ref="I32:I34"/>
    <mergeCell ref="N35:N37"/>
    <mergeCell ref="N38:N40"/>
    <mergeCell ref="M50:M51"/>
    <mergeCell ref="M35:M36"/>
    <mergeCell ref="T26:T28"/>
    <mergeCell ref="I23:I25"/>
    <mergeCell ref="I29:I31"/>
    <mergeCell ref="J26:J27"/>
    <mergeCell ref="M26:M27"/>
    <mergeCell ref="M23:M24"/>
    <mergeCell ref="M29:M30"/>
    <mergeCell ref="T29:T31"/>
    <mergeCell ref="J29:J30"/>
    <mergeCell ref="M44:M45"/>
    <mergeCell ref="I53:I55"/>
    <mergeCell ref="I41:I43"/>
    <mergeCell ref="J56:J57"/>
    <mergeCell ref="C56:C58"/>
    <mergeCell ref="I56:I58"/>
    <mergeCell ref="B53:B54"/>
    <mergeCell ref="C53:C55"/>
    <mergeCell ref="J53:J54"/>
    <mergeCell ref="B56:B57"/>
    <mergeCell ref="J50:J51"/>
    <mergeCell ref="I50:I52"/>
    <mergeCell ref="B50:B51"/>
    <mergeCell ref="C50:C52"/>
    <mergeCell ref="B38:B39"/>
    <mergeCell ref="J32:J33"/>
    <mergeCell ref="J47:J48"/>
    <mergeCell ref="I47:I49"/>
    <mergeCell ref="B41:B42"/>
    <mergeCell ref="C41:C43"/>
    <mergeCell ref="J41:J42"/>
    <mergeCell ref="B47:B48"/>
    <mergeCell ref="C47:C49"/>
    <mergeCell ref="J38:J39"/>
    <mergeCell ref="C38:C40"/>
    <mergeCell ref="B32:B33"/>
    <mergeCell ref="B35:B36"/>
    <mergeCell ref="C32:C34"/>
    <mergeCell ref="C35:C37"/>
    <mergeCell ref="J35:J36"/>
    <mergeCell ref="I38:I40"/>
    <mergeCell ref="I35:I37"/>
    <mergeCell ref="C29:C31"/>
    <mergeCell ref="C26:C28"/>
    <mergeCell ref="C20:C22"/>
    <mergeCell ref="B29:B30"/>
    <mergeCell ref="B26:B27"/>
    <mergeCell ref="B17:B18"/>
    <mergeCell ref="C17:C19"/>
    <mergeCell ref="M14:M15"/>
    <mergeCell ref="M11:M12"/>
    <mergeCell ref="J14:J15"/>
    <mergeCell ref="J17:J18"/>
    <mergeCell ref="J23:J24"/>
    <mergeCell ref="M20:M21"/>
    <mergeCell ref="I20:I22"/>
    <mergeCell ref="J20:J21"/>
    <mergeCell ref="I17:I19"/>
    <mergeCell ref="C23:C25"/>
    <mergeCell ref="I11:I13"/>
    <mergeCell ref="C11:C13"/>
    <mergeCell ref="C14:C16"/>
    <mergeCell ref="I14:I16"/>
    <mergeCell ref="J11:J12"/>
    <mergeCell ref="I26:I28"/>
    <mergeCell ref="U5:U6"/>
    <mergeCell ref="U8:U9"/>
    <mergeCell ref="U11:U12"/>
    <mergeCell ref="N8:N10"/>
    <mergeCell ref="T8:T10"/>
    <mergeCell ref="T5:T7"/>
    <mergeCell ref="N5:N7"/>
    <mergeCell ref="B11:B12"/>
    <mergeCell ref="B14:B15"/>
    <mergeCell ref="J5:J6"/>
    <mergeCell ref="M8:M9"/>
    <mergeCell ref="J8:J9"/>
    <mergeCell ref="M5:M6"/>
    <mergeCell ref="B5:B6"/>
    <mergeCell ref="C5:C7"/>
    <mergeCell ref="I5:I7"/>
    <mergeCell ref="I8:I10"/>
    <mergeCell ref="B8:B9"/>
    <mergeCell ref="C8:C10"/>
    <mergeCell ref="U20:U21"/>
    <mergeCell ref="N11:N13"/>
    <mergeCell ref="T11:T13"/>
    <mergeCell ref="N20:N22"/>
    <mergeCell ref="T14:T16"/>
    <mergeCell ref="U14:U15"/>
    <mergeCell ref="T20:T22"/>
    <mergeCell ref="N14:N16"/>
    <mergeCell ref="B23:B24"/>
    <mergeCell ref="B20:B21"/>
    <mergeCell ref="N23:N25"/>
  </mergeCells>
  <phoneticPr fontId="1"/>
  <pageMargins left="0.78740157480314965" right="0.39370078740157483" top="0.78740157480314965" bottom="0.39370078740157483" header="0.51181102362204722" footer="0.51181102362204722"/>
  <pageSetup paperSize="13" orientation="portrait" horizontalDpi="360" verticalDpi="360" r:id="rId11"/>
  <headerFooter alignWithMargins="0">
    <oddHeader>&amp;L&amp;"HG丸ｺﾞｼｯｸM-PRO,標準"&amp;8&amp;F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</sheetPr>
  <dimension ref="A1:X55"/>
  <sheetViews>
    <sheetView showGridLines="0" workbookViewId="0">
      <selection activeCell="Z40" sqref="Z40"/>
    </sheetView>
  </sheetViews>
  <sheetFormatPr defaultRowHeight="12" x14ac:dyDescent="0.15"/>
  <cols>
    <col min="1" max="1" width="3" style="48" customWidth="1"/>
    <col min="2" max="2" width="10.25" style="48" customWidth="1"/>
    <col min="3" max="3" width="2" style="59" customWidth="1"/>
    <col min="4" max="4" width="2" style="48" hidden="1" customWidth="1"/>
    <col min="5" max="7" width="2.5" style="270" customWidth="1"/>
    <col min="8" max="8" width="2" style="48" hidden="1" customWidth="1"/>
    <col min="9" max="9" width="2" style="59" customWidth="1"/>
    <col min="10" max="10" width="10.25" style="48" customWidth="1"/>
    <col min="11" max="11" width="3.75" style="48" customWidth="1"/>
    <col min="12" max="12" width="3" style="48" customWidth="1"/>
    <col min="13" max="13" width="10.25" style="48" customWidth="1"/>
    <col min="14" max="14" width="2" style="59" customWidth="1"/>
    <col min="15" max="15" width="2" style="48" hidden="1" customWidth="1"/>
    <col min="16" max="18" width="2.5" style="270" customWidth="1"/>
    <col min="19" max="19" width="2" style="48" hidden="1" customWidth="1"/>
    <col min="20" max="20" width="2" style="59" customWidth="1"/>
    <col min="21" max="21" width="10.25" style="48" customWidth="1"/>
    <col min="22" max="24" width="9" style="48" hidden="1" customWidth="1"/>
    <col min="25" max="16384" width="9" style="48"/>
  </cols>
  <sheetData>
    <row r="1" spans="1:24" s="62" customFormat="1" ht="13.5" customHeight="1" x14ac:dyDescent="0.15">
      <c r="B1" s="61"/>
      <c r="C1" s="61"/>
      <c r="D1" s="61"/>
      <c r="E1" s="272"/>
      <c r="F1" s="272"/>
      <c r="G1" s="272"/>
      <c r="H1" s="61"/>
      <c r="I1" s="61"/>
      <c r="J1" s="557" t="s">
        <v>39</v>
      </c>
      <c r="K1" s="557"/>
      <c r="L1" s="557"/>
      <c r="M1" s="557"/>
      <c r="N1" s="61"/>
      <c r="O1" s="61"/>
      <c r="P1" s="272"/>
      <c r="Q1" s="272"/>
      <c r="R1" s="272"/>
      <c r="S1" s="61"/>
      <c r="T1" s="61"/>
      <c r="U1" s="61"/>
    </row>
    <row r="2" spans="1:24" ht="12" customHeight="1" x14ac:dyDescent="0.15">
      <c r="L2" s="50"/>
      <c r="M2" s="50"/>
      <c r="N2" s="65"/>
      <c r="O2" s="50"/>
      <c r="P2" s="260"/>
      <c r="Q2" s="260"/>
      <c r="R2" s="260"/>
      <c r="S2" s="50"/>
      <c r="T2" s="65"/>
      <c r="U2" s="50"/>
    </row>
    <row r="3" spans="1:24" s="57" customFormat="1" ht="12" customHeight="1" x14ac:dyDescent="0.15">
      <c r="A3" s="57" t="s">
        <v>30</v>
      </c>
      <c r="C3" s="63"/>
      <c r="E3" s="274"/>
      <c r="F3" s="274"/>
      <c r="G3" s="274"/>
      <c r="I3" s="63"/>
      <c r="L3" s="60" t="s">
        <v>32</v>
      </c>
      <c r="M3" s="50"/>
      <c r="N3" s="65"/>
      <c r="O3" s="50"/>
      <c r="P3" s="260"/>
      <c r="Q3" s="260"/>
      <c r="R3" s="260"/>
      <c r="S3" s="50"/>
      <c r="T3" s="65"/>
      <c r="U3" s="50"/>
    </row>
    <row r="4" spans="1:24" ht="12" customHeight="1" x14ac:dyDescent="0.15">
      <c r="L4" s="54"/>
      <c r="M4" s="54"/>
      <c r="N4" s="66"/>
      <c r="O4" s="54"/>
      <c r="P4" s="266"/>
      <c r="Q4" s="266"/>
      <c r="R4" s="266"/>
      <c r="S4" s="54"/>
      <c r="T4" s="66"/>
      <c r="U4" s="54"/>
    </row>
    <row r="5" spans="1:24" ht="12" customHeight="1" x14ac:dyDescent="0.15">
      <c r="A5" s="45"/>
      <c r="B5" s="573" t="str">
        <f>トーナメント表!B124</f>
        <v>阿部・濱野</v>
      </c>
      <c r="C5" s="575">
        <f>SUM(D5:D7)</f>
        <v>0</v>
      </c>
      <c r="D5" s="46">
        <f t="shared" ref="D5:D10" si="0">IF(E5&gt;G5,1,0)</f>
        <v>0</v>
      </c>
      <c r="E5" s="263">
        <v>18</v>
      </c>
      <c r="F5" s="191" t="s">
        <v>78</v>
      </c>
      <c r="G5" s="261">
        <v>21</v>
      </c>
      <c r="H5" s="46">
        <f t="shared" ref="H5:H10" si="1">IF(G5&gt;E5,1,0)</f>
        <v>1</v>
      </c>
      <c r="I5" s="570">
        <f>SUM(H5:H7)</f>
        <v>2</v>
      </c>
      <c r="J5" s="568" t="str">
        <f>トーナメント表!B126</f>
        <v>吉野・西本</v>
      </c>
      <c r="L5" s="45"/>
      <c r="M5" s="573" t="str">
        <f>IF(C32=2,B32,J32)</f>
        <v>山﨑・菅谷</v>
      </c>
      <c r="N5" s="575">
        <f>SUM(O5:O7)</f>
        <v>2</v>
      </c>
      <c r="O5" s="46">
        <f t="shared" ref="O5:O16" si="2">IF(P5&gt;R5,1,0)</f>
        <v>0</v>
      </c>
      <c r="P5" s="263">
        <v>19</v>
      </c>
      <c r="Q5" s="191" t="s">
        <v>29</v>
      </c>
      <c r="R5" s="261">
        <v>21</v>
      </c>
      <c r="S5" s="46">
        <f t="shared" ref="S5:S16" si="3">IF(R5&gt;P5,1,0)</f>
        <v>1</v>
      </c>
      <c r="T5" s="570">
        <f>SUM(S5:S7)</f>
        <v>1</v>
      </c>
      <c r="U5" s="568" t="str">
        <f>IF(C35=2,B35,J35)</f>
        <v>前田・湯浅</v>
      </c>
      <c r="V5" s="48">
        <v>1</v>
      </c>
      <c r="W5" s="48" t="str">
        <f>B5</f>
        <v>阿部・濱野</v>
      </c>
      <c r="X5" s="48" t="str">
        <f>J5</f>
        <v>吉野・西本</v>
      </c>
    </row>
    <row r="6" spans="1:24" ht="12" customHeight="1" x14ac:dyDescent="0.15">
      <c r="A6" s="49">
        <v>1</v>
      </c>
      <c r="B6" s="574"/>
      <c r="C6" s="576"/>
      <c r="D6" s="50">
        <f t="shared" si="0"/>
        <v>0</v>
      </c>
      <c r="E6" s="264">
        <v>19</v>
      </c>
      <c r="F6" s="260" t="s">
        <v>78</v>
      </c>
      <c r="G6" s="262">
        <v>21</v>
      </c>
      <c r="H6" s="50">
        <f t="shared" si="1"/>
        <v>1</v>
      </c>
      <c r="I6" s="571"/>
      <c r="J6" s="569"/>
      <c r="L6" s="49">
        <v>17</v>
      </c>
      <c r="M6" s="574"/>
      <c r="N6" s="576"/>
      <c r="O6" s="50">
        <f t="shared" si="2"/>
        <v>1</v>
      </c>
      <c r="P6" s="264">
        <v>21</v>
      </c>
      <c r="Q6" s="260" t="s">
        <v>29</v>
      </c>
      <c r="R6" s="262">
        <v>19</v>
      </c>
      <c r="S6" s="50">
        <f t="shared" si="3"/>
        <v>0</v>
      </c>
      <c r="T6" s="571"/>
      <c r="U6" s="569"/>
      <c r="V6" s="48">
        <v>2</v>
      </c>
      <c r="W6" s="48" t="str">
        <f>B8</f>
        <v>横沢・稲井</v>
      </c>
      <c r="X6" s="48" t="str">
        <f>J8</f>
        <v>川俣・丸吉</v>
      </c>
    </row>
    <row r="7" spans="1:24" ht="12" customHeight="1" x14ac:dyDescent="0.15">
      <c r="A7" s="53"/>
      <c r="B7" s="103" t="str">
        <f>VLOOKUP(B5,Ｄ!$D$3:$E$67,2,FALSE)</f>
        <v>（貝塚）</v>
      </c>
      <c r="C7" s="577"/>
      <c r="D7" s="54">
        <f t="shared" si="0"/>
        <v>0</v>
      </c>
      <c r="E7" s="265"/>
      <c r="F7" s="266" t="s">
        <v>29</v>
      </c>
      <c r="G7" s="200"/>
      <c r="H7" s="54">
        <f t="shared" si="1"/>
        <v>0</v>
      </c>
      <c r="I7" s="572"/>
      <c r="J7" s="104" t="str">
        <f>VLOOKUP(J5,Ｄ!$D$3:$E$67,2,FALSE)</f>
        <v>（大網）</v>
      </c>
      <c r="L7" s="53"/>
      <c r="M7" s="103" t="str">
        <f>VLOOKUP(M5,Ｄ!$D$3:$E$67,2,FALSE)</f>
        <v>（桜台）</v>
      </c>
      <c r="N7" s="577"/>
      <c r="O7" s="54">
        <f t="shared" si="2"/>
        <v>1</v>
      </c>
      <c r="P7" s="265">
        <v>21</v>
      </c>
      <c r="Q7" s="266" t="s">
        <v>29</v>
      </c>
      <c r="R7" s="200">
        <v>11</v>
      </c>
      <c r="S7" s="54">
        <f t="shared" si="3"/>
        <v>0</v>
      </c>
      <c r="T7" s="572"/>
      <c r="U7" s="104" t="str">
        <f>VLOOKUP(U5,Ｄ!$D$3:$E$67,2,FALSE)</f>
        <v>（松戸四）</v>
      </c>
      <c r="V7" s="48">
        <v>3</v>
      </c>
      <c r="W7" s="48" t="e">
        <f>#REF!</f>
        <v>#REF!</v>
      </c>
      <c r="X7" s="48" t="e">
        <f>#REF!</f>
        <v>#REF!</v>
      </c>
    </row>
    <row r="8" spans="1:24" ht="12" customHeight="1" x14ac:dyDescent="0.15">
      <c r="A8" s="45"/>
      <c r="B8" s="573" t="str">
        <f>トーナメント表!B128</f>
        <v>横沢・稲井</v>
      </c>
      <c r="C8" s="581">
        <f>SUM(D8:D10)</f>
        <v>1</v>
      </c>
      <c r="D8" s="46">
        <f t="shared" si="0"/>
        <v>0</v>
      </c>
      <c r="E8" s="263"/>
      <c r="F8" s="191" t="s">
        <v>29</v>
      </c>
      <c r="G8" s="430"/>
      <c r="H8" s="309">
        <f t="shared" si="1"/>
        <v>0</v>
      </c>
      <c r="I8" s="578">
        <f>SUM(H8:H10)</f>
        <v>0</v>
      </c>
      <c r="J8" s="568" t="str">
        <f>トーナメント表!B130</f>
        <v>川俣・丸吉</v>
      </c>
      <c r="L8" s="45"/>
      <c r="M8" s="573" t="str">
        <f>IF(C38=2,B38,J38)</f>
        <v>湯浅・相葉</v>
      </c>
      <c r="N8" s="575">
        <f>SUM(O8:O10)</f>
        <v>0</v>
      </c>
      <c r="O8" s="46">
        <f t="shared" si="2"/>
        <v>0</v>
      </c>
      <c r="P8" s="263">
        <v>13</v>
      </c>
      <c r="Q8" s="191" t="s">
        <v>29</v>
      </c>
      <c r="R8" s="261">
        <v>21</v>
      </c>
      <c r="S8" s="46">
        <f t="shared" si="3"/>
        <v>1</v>
      </c>
      <c r="T8" s="570">
        <f>SUM(S8:S10)</f>
        <v>2</v>
      </c>
      <c r="U8" s="568" t="str">
        <f>IF(C41=2,B41,J41)</f>
        <v>石毛・佐藤</v>
      </c>
      <c r="V8" s="48">
        <v>4</v>
      </c>
      <c r="W8" s="48" t="str">
        <f>B11</f>
        <v>本田・藤平</v>
      </c>
      <c r="X8" s="48" t="str">
        <f>J11</f>
        <v>土屋・横田</v>
      </c>
    </row>
    <row r="9" spans="1:24" ht="12" customHeight="1" x14ac:dyDescent="0.15">
      <c r="A9" s="49">
        <v>2</v>
      </c>
      <c r="B9" s="574"/>
      <c r="C9" s="582"/>
      <c r="D9" s="50">
        <f t="shared" si="0"/>
        <v>1</v>
      </c>
      <c r="E9" s="264" t="s">
        <v>536</v>
      </c>
      <c r="F9" s="260" t="s">
        <v>29</v>
      </c>
      <c r="G9" s="431"/>
      <c r="H9" s="310">
        <f t="shared" si="1"/>
        <v>0</v>
      </c>
      <c r="I9" s="579"/>
      <c r="J9" s="569"/>
      <c r="L9" s="49">
        <v>18</v>
      </c>
      <c r="M9" s="574"/>
      <c r="N9" s="576"/>
      <c r="O9" s="50">
        <f t="shared" si="2"/>
        <v>0</v>
      </c>
      <c r="P9" s="264">
        <v>9</v>
      </c>
      <c r="Q9" s="260" t="s">
        <v>29</v>
      </c>
      <c r="R9" s="262">
        <v>21</v>
      </c>
      <c r="S9" s="50">
        <f t="shared" si="3"/>
        <v>1</v>
      </c>
      <c r="T9" s="571"/>
      <c r="U9" s="569"/>
      <c r="V9" s="48">
        <v>5</v>
      </c>
      <c r="W9" s="48" t="str">
        <f>B14</f>
        <v>江野澤・大森</v>
      </c>
      <c r="X9" s="48" t="str">
        <f>J14</f>
        <v>森田・山﨑</v>
      </c>
    </row>
    <row r="10" spans="1:24" ht="12" customHeight="1" x14ac:dyDescent="0.15">
      <c r="A10" s="53"/>
      <c r="B10" s="103" t="str">
        <f>VLOOKUP(B8,Ｄ!$D$3:$E$67,2,FALSE)</f>
        <v>（海神）</v>
      </c>
      <c r="C10" s="583"/>
      <c r="D10" s="54">
        <f t="shared" si="0"/>
        <v>0</v>
      </c>
      <c r="E10" s="265"/>
      <c r="F10" s="266" t="s">
        <v>29</v>
      </c>
      <c r="G10" s="200"/>
      <c r="H10" s="312">
        <f t="shared" si="1"/>
        <v>0</v>
      </c>
      <c r="I10" s="580"/>
      <c r="J10" s="104" t="str">
        <f>VLOOKUP(J8,Ｄ!$D$3:$E$67,2,FALSE)</f>
        <v>（辰巳台）</v>
      </c>
      <c r="L10" s="53"/>
      <c r="M10" s="103" t="str">
        <f>VLOOKUP(M8,Ｄ!$D$3:$E$67,2,FALSE)</f>
        <v>（蘇我）</v>
      </c>
      <c r="N10" s="577"/>
      <c r="O10" s="54">
        <f t="shared" si="2"/>
        <v>0</v>
      </c>
      <c r="P10" s="265"/>
      <c r="Q10" s="266" t="s">
        <v>29</v>
      </c>
      <c r="R10" s="200"/>
      <c r="S10" s="54">
        <f t="shared" si="3"/>
        <v>0</v>
      </c>
      <c r="T10" s="572"/>
      <c r="U10" s="104" t="str">
        <f>VLOOKUP(U8,Ｄ!$D$3:$E$67,2,FALSE)</f>
        <v>（蘇我）</v>
      </c>
      <c r="V10" s="48">
        <v>6</v>
      </c>
      <c r="W10" s="48" t="str">
        <f>B17</f>
        <v>小山・松本</v>
      </c>
      <c r="X10" s="48" t="str">
        <f>J17</f>
        <v>加藤・高島</v>
      </c>
    </row>
    <row r="11" spans="1:24" ht="12" customHeight="1" x14ac:dyDescent="0.15">
      <c r="A11" s="45"/>
      <c r="B11" s="573" t="str">
        <f>トーナメント表!B138</f>
        <v>本田・藤平</v>
      </c>
      <c r="C11" s="575">
        <f>SUM(D11:D13)</f>
        <v>1</v>
      </c>
      <c r="D11" s="46">
        <f t="shared" ref="D11:D28" si="4">IF(E11&gt;G11,1,0)</f>
        <v>0</v>
      </c>
      <c r="E11" s="263">
        <v>16</v>
      </c>
      <c r="F11" s="191" t="s">
        <v>29</v>
      </c>
      <c r="G11" s="261">
        <v>21</v>
      </c>
      <c r="H11" s="46">
        <f t="shared" ref="H11:H28" si="5">IF(G11&gt;E11,1,0)</f>
        <v>1</v>
      </c>
      <c r="I11" s="570">
        <f>SUM(H11:H13)</f>
        <v>2</v>
      </c>
      <c r="J11" s="568" t="str">
        <f>トーナメント表!B140</f>
        <v>土屋・横田</v>
      </c>
      <c r="L11" s="45"/>
      <c r="M11" s="573" t="str">
        <f>IF(C44=2,B44,J44)</f>
        <v>吉田・末廣</v>
      </c>
      <c r="N11" s="575">
        <f>SUM(O11:O13)</f>
        <v>2</v>
      </c>
      <c r="O11" s="46">
        <f t="shared" si="2"/>
        <v>1</v>
      </c>
      <c r="P11" s="263">
        <v>21</v>
      </c>
      <c r="Q11" s="191" t="s">
        <v>29</v>
      </c>
      <c r="R11" s="261">
        <v>11</v>
      </c>
      <c r="S11" s="46">
        <f t="shared" si="3"/>
        <v>0</v>
      </c>
      <c r="T11" s="570">
        <f>SUM(S11:S13)</f>
        <v>0</v>
      </c>
      <c r="U11" s="568" t="str">
        <f>IF(C47=2,B47,J47)</f>
        <v>青木・岡本</v>
      </c>
      <c r="V11" s="48">
        <v>7</v>
      </c>
      <c r="W11" s="48" t="str">
        <f>B20</f>
        <v>佐々木・菅野</v>
      </c>
      <c r="X11" s="48" t="str">
        <f>J20</f>
        <v>瀬古・垣生</v>
      </c>
    </row>
    <row r="12" spans="1:24" ht="12" customHeight="1" x14ac:dyDescent="0.15">
      <c r="A12" s="49">
        <v>3</v>
      </c>
      <c r="B12" s="574"/>
      <c r="C12" s="576"/>
      <c r="D12" s="50">
        <f t="shared" si="4"/>
        <v>1</v>
      </c>
      <c r="E12" s="264">
        <v>21</v>
      </c>
      <c r="F12" s="260" t="s">
        <v>29</v>
      </c>
      <c r="G12" s="262">
        <v>19</v>
      </c>
      <c r="H12" s="50">
        <f t="shared" si="5"/>
        <v>0</v>
      </c>
      <c r="I12" s="571"/>
      <c r="J12" s="569"/>
      <c r="L12" s="49">
        <v>19</v>
      </c>
      <c r="M12" s="574"/>
      <c r="N12" s="576"/>
      <c r="O12" s="50">
        <f t="shared" si="2"/>
        <v>1</v>
      </c>
      <c r="P12" s="264">
        <v>21</v>
      </c>
      <c r="Q12" s="260" t="s">
        <v>29</v>
      </c>
      <c r="R12" s="262">
        <v>8</v>
      </c>
      <c r="S12" s="50">
        <f t="shared" si="3"/>
        <v>0</v>
      </c>
      <c r="T12" s="571"/>
      <c r="U12" s="569"/>
      <c r="V12" s="48">
        <v>8</v>
      </c>
      <c r="W12" s="48" t="e">
        <f>#REF!</f>
        <v>#REF!</v>
      </c>
      <c r="X12" s="48" t="e">
        <f>#REF!</f>
        <v>#REF!</v>
      </c>
    </row>
    <row r="13" spans="1:24" ht="12" customHeight="1" x14ac:dyDescent="0.15">
      <c r="A13" s="53"/>
      <c r="B13" s="103" t="str">
        <f>VLOOKUP(B11,Ｄ!$D$3:$E$67,2,FALSE)</f>
        <v>（四街道北）</v>
      </c>
      <c r="C13" s="577"/>
      <c r="D13" s="54">
        <f t="shared" si="4"/>
        <v>0</v>
      </c>
      <c r="E13" s="265">
        <v>17</v>
      </c>
      <c r="F13" s="266" t="s">
        <v>29</v>
      </c>
      <c r="G13" s="200">
        <v>21</v>
      </c>
      <c r="H13" s="54">
        <f t="shared" si="5"/>
        <v>1</v>
      </c>
      <c r="I13" s="572"/>
      <c r="J13" s="104" t="str">
        <f>VLOOKUP(J11,Ｄ!$D$3:$E$67,2,FALSE)</f>
        <v>（八日市場一）</v>
      </c>
      <c r="L13" s="53"/>
      <c r="M13" s="103" t="str">
        <f>VLOOKUP(M11,Ｄ!$D$3:$E$67,2,FALSE)</f>
        <v>（松ヶ丘）</v>
      </c>
      <c r="N13" s="577"/>
      <c r="O13" s="54">
        <f t="shared" si="2"/>
        <v>0</v>
      </c>
      <c r="P13" s="265"/>
      <c r="Q13" s="266" t="s">
        <v>29</v>
      </c>
      <c r="R13" s="200"/>
      <c r="S13" s="54">
        <f t="shared" si="3"/>
        <v>0</v>
      </c>
      <c r="T13" s="572"/>
      <c r="U13" s="104" t="str">
        <f>VLOOKUP(U11,Ｄ!$D$3:$E$67,2,FALSE)</f>
        <v>（幸町第二）</v>
      </c>
      <c r="V13" s="48">
        <v>9</v>
      </c>
      <c r="W13" s="48" t="str">
        <f>B23</f>
        <v>鳥居・小林</v>
      </c>
      <c r="X13" s="48" t="str">
        <f>J23</f>
        <v>室伏・村上</v>
      </c>
    </row>
    <row r="14" spans="1:24" ht="12" customHeight="1" x14ac:dyDescent="0.15">
      <c r="A14" s="45"/>
      <c r="B14" s="573" t="str">
        <f>トーナメント表!B142</f>
        <v>江野澤・大森</v>
      </c>
      <c r="C14" s="575">
        <f>SUM(D14:D16)</f>
        <v>0</v>
      </c>
      <c r="D14" s="46">
        <f t="shared" si="4"/>
        <v>0</v>
      </c>
      <c r="E14" s="263">
        <v>6</v>
      </c>
      <c r="F14" s="191" t="s">
        <v>29</v>
      </c>
      <c r="G14" s="261">
        <v>21</v>
      </c>
      <c r="H14" s="46">
        <f t="shared" si="5"/>
        <v>1</v>
      </c>
      <c r="I14" s="570">
        <f>SUM(H14:H16)</f>
        <v>2</v>
      </c>
      <c r="J14" s="568" t="str">
        <f>トーナメント表!B144</f>
        <v>森田・山﨑</v>
      </c>
      <c r="L14" s="45"/>
      <c r="M14" s="573" t="str">
        <f>IF(C50=2,B50,J50)</f>
        <v>高屋・高橋</v>
      </c>
      <c r="N14" s="575">
        <f>SUM(O14:O16)</f>
        <v>0</v>
      </c>
      <c r="O14" s="46">
        <f t="shared" si="2"/>
        <v>0</v>
      </c>
      <c r="P14" s="263">
        <v>6</v>
      </c>
      <c r="Q14" s="191" t="s">
        <v>29</v>
      </c>
      <c r="R14" s="261">
        <v>21</v>
      </c>
      <c r="S14" s="46">
        <f t="shared" si="3"/>
        <v>1</v>
      </c>
      <c r="T14" s="570">
        <f>SUM(S14:S16)</f>
        <v>2</v>
      </c>
      <c r="U14" s="568" t="str">
        <f>IF(C53=2,B53,J53)</f>
        <v>関口・塩澤</v>
      </c>
      <c r="V14" s="48">
        <v>10</v>
      </c>
      <c r="W14" s="48" t="str">
        <f>B26</f>
        <v>鹿島・小林</v>
      </c>
      <c r="X14" s="48" t="str">
        <f>J26</f>
        <v>佐藤・渡辺</v>
      </c>
    </row>
    <row r="15" spans="1:24" ht="12" customHeight="1" x14ac:dyDescent="0.15">
      <c r="A15" s="49">
        <v>4</v>
      </c>
      <c r="B15" s="574"/>
      <c r="C15" s="576"/>
      <c r="D15" s="50">
        <f t="shared" si="4"/>
        <v>0</v>
      </c>
      <c r="E15" s="264">
        <v>14</v>
      </c>
      <c r="F15" s="260" t="s">
        <v>29</v>
      </c>
      <c r="G15" s="262">
        <v>21</v>
      </c>
      <c r="H15" s="50">
        <f t="shared" si="5"/>
        <v>1</v>
      </c>
      <c r="I15" s="571"/>
      <c r="J15" s="569"/>
      <c r="L15" s="49">
        <v>20</v>
      </c>
      <c r="M15" s="574"/>
      <c r="N15" s="576"/>
      <c r="O15" s="50">
        <f t="shared" si="2"/>
        <v>0</v>
      </c>
      <c r="P15" s="264">
        <v>6</v>
      </c>
      <c r="Q15" s="260" t="s">
        <v>29</v>
      </c>
      <c r="R15" s="262">
        <v>21</v>
      </c>
      <c r="S15" s="50">
        <f t="shared" si="3"/>
        <v>1</v>
      </c>
      <c r="T15" s="571"/>
      <c r="U15" s="569"/>
      <c r="V15" s="48">
        <v>11</v>
      </c>
      <c r="W15" s="48" t="str">
        <f>B32</f>
        <v>山﨑・菅谷</v>
      </c>
      <c r="X15" s="48" t="str">
        <f>J32</f>
        <v>吉野・西本</v>
      </c>
    </row>
    <row r="16" spans="1:24" ht="12" customHeight="1" x14ac:dyDescent="0.15">
      <c r="A16" s="53"/>
      <c r="B16" s="103" t="str">
        <f>VLOOKUP(B14,Ｄ!$D$3:$E$67,2,FALSE)</f>
        <v>（富津）</v>
      </c>
      <c r="C16" s="577"/>
      <c r="D16" s="54">
        <f t="shared" si="4"/>
        <v>0</v>
      </c>
      <c r="E16" s="265"/>
      <c r="F16" s="266" t="s">
        <v>29</v>
      </c>
      <c r="G16" s="200"/>
      <c r="H16" s="54">
        <f t="shared" si="5"/>
        <v>0</v>
      </c>
      <c r="I16" s="572"/>
      <c r="J16" s="104" t="str">
        <f>VLOOKUP(J14,Ｄ!$D$3:$E$67,2,FALSE)</f>
        <v>（西武台千葉）</v>
      </c>
      <c r="L16" s="53"/>
      <c r="M16" s="103" t="str">
        <f>VLOOKUP(M14,Ｄ!$D$3:$E$67,2,FALSE)</f>
        <v>（桜台）</v>
      </c>
      <c r="N16" s="577"/>
      <c r="O16" s="54">
        <f t="shared" si="2"/>
        <v>0</v>
      </c>
      <c r="P16" s="265"/>
      <c r="Q16" s="266" t="s">
        <v>29</v>
      </c>
      <c r="R16" s="200"/>
      <c r="S16" s="54">
        <f t="shared" si="3"/>
        <v>0</v>
      </c>
      <c r="T16" s="572"/>
      <c r="U16" s="104" t="str">
        <f>VLOOKUP(U14,Ｄ!$D$3:$E$67,2,FALSE)</f>
        <v>（西武台千葉）</v>
      </c>
      <c r="V16" s="48">
        <v>12</v>
      </c>
      <c r="W16" s="48" t="str">
        <f>B35</f>
        <v>川俣・丸吉</v>
      </c>
      <c r="X16" s="48" t="str">
        <f>J35</f>
        <v>前田・湯浅</v>
      </c>
    </row>
    <row r="17" spans="1:24" ht="12" customHeight="1" x14ac:dyDescent="0.15">
      <c r="A17" s="45"/>
      <c r="B17" s="573" t="str">
        <f>トーナメント表!R124</f>
        <v>小山・松本</v>
      </c>
      <c r="C17" s="575">
        <f>SUM(D17:D19)</f>
        <v>0</v>
      </c>
      <c r="D17" s="46">
        <f t="shared" si="4"/>
        <v>0</v>
      </c>
      <c r="E17" s="263">
        <v>14</v>
      </c>
      <c r="F17" s="191" t="s">
        <v>29</v>
      </c>
      <c r="G17" s="261">
        <v>21</v>
      </c>
      <c r="H17" s="46">
        <f t="shared" si="5"/>
        <v>1</v>
      </c>
      <c r="I17" s="570">
        <f>SUM(H17:H19)</f>
        <v>2</v>
      </c>
      <c r="J17" s="568" t="str">
        <f>トーナメント表!R126</f>
        <v>加藤・高島</v>
      </c>
      <c r="L17" s="46"/>
      <c r="V17" s="48">
        <v>13</v>
      </c>
      <c r="W17" s="48" t="str">
        <f>B38</f>
        <v>湯浅・相葉</v>
      </c>
      <c r="X17" s="48" t="str">
        <f>J38</f>
        <v>土屋・横田</v>
      </c>
    </row>
    <row r="18" spans="1:24" ht="12" customHeight="1" x14ac:dyDescent="0.15">
      <c r="A18" s="49">
        <v>5</v>
      </c>
      <c r="B18" s="574"/>
      <c r="C18" s="576"/>
      <c r="D18" s="50">
        <f t="shared" si="4"/>
        <v>0</v>
      </c>
      <c r="E18" s="264">
        <v>18</v>
      </c>
      <c r="F18" s="260" t="s">
        <v>29</v>
      </c>
      <c r="G18" s="262">
        <v>21</v>
      </c>
      <c r="H18" s="50">
        <f t="shared" si="5"/>
        <v>1</v>
      </c>
      <c r="I18" s="571"/>
      <c r="J18" s="569"/>
      <c r="L18" s="60" t="s">
        <v>33</v>
      </c>
      <c r="V18" s="48">
        <v>14</v>
      </c>
      <c r="W18" s="48" t="str">
        <f>B41</f>
        <v>森田・山﨑</v>
      </c>
      <c r="X18" s="48" t="str">
        <f>J41</f>
        <v>石毛・佐藤</v>
      </c>
    </row>
    <row r="19" spans="1:24" ht="12" customHeight="1" x14ac:dyDescent="0.15">
      <c r="A19" s="53"/>
      <c r="B19" s="103" t="str">
        <f>VLOOKUP(B17,Ｄ!$D$3:$E$67,2,FALSE)</f>
        <v>（八街南）</v>
      </c>
      <c r="C19" s="577"/>
      <c r="D19" s="54">
        <f t="shared" si="4"/>
        <v>0</v>
      </c>
      <c r="E19" s="265"/>
      <c r="F19" s="266" t="s">
        <v>29</v>
      </c>
      <c r="G19" s="200"/>
      <c r="H19" s="54">
        <f t="shared" si="5"/>
        <v>0</v>
      </c>
      <c r="I19" s="572"/>
      <c r="J19" s="104" t="str">
        <f>VLOOKUP(J17,Ｄ!$D$3:$E$67,2,FALSE)</f>
        <v>（辰巳台）</v>
      </c>
      <c r="L19" s="54"/>
      <c r="V19" s="48">
        <v>15</v>
      </c>
      <c r="W19" s="48" t="str">
        <f>B44</f>
        <v>吉田・末廣</v>
      </c>
      <c r="X19" s="48" t="str">
        <f>J44</f>
        <v>加藤・高島</v>
      </c>
    </row>
    <row r="20" spans="1:24" ht="12" customHeight="1" x14ac:dyDescent="0.15">
      <c r="A20" s="45"/>
      <c r="B20" s="573" t="str">
        <f>トーナメント表!R128</f>
        <v>佐々木・菅野</v>
      </c>
      <c r="C20" s="575">
        <f>SUM(D20:D22)</f>
        <v>2</v>
      </c>
      <c r="D20" s="46">
        <f>IF(E20&gt;G20,1,0)</f>
        <v>0</v>
      </c>
      <c r="E20" s="263">
        <v>16</v>
      </c>
      <c r="F20" s="191" t="s">
        <v>29</v>
      </c>
      <c r="G20" s="261">
        <v>21</v>
      </c>
      <c r="H20" s="46">
        <f>IF(G20&gt;E20,1,0)</f>
        <v>1</v>
      </c>
      <c r="I20" s="570">
        <f>SUM(H20:H22)</f>
        <v>1</v>
      </c>
      <c r="J20" s="568" t="str">
        <f>トーナメント表!R130</f>
        <v>瀬古・垣生</v>
      </c>
      <c r="L20" s="45"/>
      <c r="M20" s="573" t="str">
        <f>IF(N5=2,M5,U5)</f>
        <v>山﨑・菅谷</v>
      </c>
      <c r="N20" s="575">
        <f>SUM(O20:O22)</f>
        <v>2</v>
      </c>
      <c r="O20" s="46">
        <f t="shared" ref="O20:O25" si="6">IF(P20&gt;R20,1,0)</f>
        <v>1</v>
      </c>
      <c r="P20" s="263">
        <v>21</v>
      </c>
      <c r="Q20" s="191" t="s">
        <v>29</v>
      </c>
      <c r="R20" s="261">
        <v>15</v>
      </c>
      <c r="S20" s="46">
        <f t="shared" ref="S20:S25" si="7">IF(R20&gt;P20,1,0)</f>
        <v>0</v>
      </c>
      <c r="T20" s="570">
        <f>SUM(S20:S22)</f>
        <v>0</v>
      </c>
      <c r="U20" s="568" t="str">
        <f>IF(N8=2,M8,U8)</f>
        <v>石毛・佐藤</v>
      </c>
      <c r="V20" s="48">
        <v>16</v>
      </c>
      <c r="W20" s="48" t="str">
        <f>B47</f>
        <v>佐々木・菅野</v>
      </c>
      <c r="X20" s="48" t="str">
        <f>J47</f>
        <v>青木・岡本</v>
      </c>
    </row>
    <row r="21" spans="1:24" ht="12" customHeight="1" x14ac:dyDescent="0.15">
      <c r="A21" s="49">
        <v>6</v>
      </c>
      <c r="B21" s="574"/>
      <c r="C21" s="576"/>
      <c r="D21" s="50">
        <f>IF(E21&gt;G21,1,0)</f>
        <v>1</v>
      </c>
      <c r="E21" s="264">
        <v>21</v>
      </c>
      <c r="F21" s="260" t="s">
        <v>29</v>
      </c>
      <c r="G21" s="262">
        <v>17</v>
      </c>
      <c r="H21" s="50">
        <f>IF(G21&gt;E21,1,0)</f>
        <v>0</v>
      </c>
      <c r="I21" s="571"/>
      <c r="J21" s="569"/>
      <c r="L21" s="49">
        <v>21</v>
      </c>
      <c r="M21" s="574"/>
      <c r="N21" s="576"/>
      <c r="O21" s="50">
        <f t="shared" si="6"/>
        <v>1</v>
      </c>
      <c r="P21" s="264">
        <v>21</v>
      </c>
      <c r="Q21" s="260" t="s">
        <v>29</v>
      </c>
      <c r="R21" s="262">
        <v>16</v>
      </c>
      <c r="S21" s="50">
        <f t="shared" si="7"/>
        <v>0</v>
      </c>
      <c r="T21" s="571"/>
      <c r="U21" s="569"/>
      <c r="V21" s="48">
        <v>17</v>
      </c>
      <c r="W21" s="48" t="str">
        <f>B50</f>
        <v>高屋・高橋</v>
      </c>
      <c r="X21" s="48" t="str">
        <f>J50</f>
        <v>鳥居・小林</v>
      </c>
    </row>
    <row r="22" spans="1:24" ht="12" customHeight="1" x14ac:dyDescent="0.15">
      <c r="A22" s="53"/>
      <c r="B22" s="103" t="str">
        <f>VLOOKUP(B20,Ｄ!$D$3:$E$67,2,FALSE)</f>
        <v>（海神）</v>
      </c>
      <c r="C22" s="577"/>
      <c r="D22" s="54">
        <f>IF(E22&gt;G22,1,0)</f>
        <v>1</v>
      </c>
      <c r="E22" s="265">
        <v>21</v>
      </c>
      <c r="F22" s="266" t="s">
        <v>29</v>
      </c>
      <c r="G22" s="200">
        <v>12</v>
      </c>
      <c r="H22" s="54">
        <f>IF(G22&gt;E22,1,0)</f>
        <v>0</v>
      </c>
      <c r="I22" s="572"/>
      <c r="J22" s="104" t="str">
        <f>VLOOKUP(J20,Ｄ!$D$3:$E$67,2,FALSE)</f>
        <v>（松戸四）</v>
      </c>
      <c r="L22" s="53"/>
      <c r="M22" s="103" t="str">
        <f>VLOOKUP(M20,Ｄ!$D$3:$E$67,2,FALSE)</f>
        <v>（桜台）</v>
      </c>
      <c r="N22" s="577"/>
      <c r="O22" s="54">
        <f t="shared" si="6"/>
        <v>0</v>
      </c>
      <c r="P22" s="265"/>
      <c r="Q22" s="266" t="s">
        <v>29</v>
      </c>
      <c r="R22" s="200"/>
      <c r="S22" s="54">
        <f t="shared" si="7"/>
        <v>0</v>
      </c>
      <c r="T22" s="572"/>
      <c r="U22" s="104" t="str">
        <f>VLOOKUP(U20,Ｄ!$D$3:$E$67,2,FALSE)</f>
        <v>（蘇我）</v>
      </c>
      <c r="V22" s="48">
        <v>18</v>
      </c>
      <c r="W22" s="48" t="str">
        <f>B53</f>
        <v>鹿島・小林</v>
      </c>
      <c r="X22" s="48" t="str">
        <f>J53</f>
        <v>関口・塩澤</v>
      </c>
    </row>
    <row r="23" spans="1:24" ht="12" customHeight="1" x14ac:dyDescent="0.15">
      <c r="A23" s="45"/>
      <c r="B23" s="573" t="str">
        <f>トーナメント表!R138</f>
        <v>鳥居・小林</v>
      </c>
      <c r="C23" s="575">
        <f>SUM(D23:D25)</f>
        <v>2</v>
      </c>
      <c r="D23" s="46">
        <f t="shared" si="4"/>
        <v>1</v>
      </c>
      <c r="E23" s="263">
        <v>22</v>
      </c>
      <c r="F23" s="191" t="s">
        <v>29</v>
      </c>
      <c r="G23" s="261">
        <v>20</v>
      </c>
      <c r="H23" s="46">
        <f t="shared" si="5"/>
        <v>0</v>
      </c>
      <c r="I23" s="570">
        <f>SUM(H23:H25)</f>
        <v>1</v>
      </c>
      <c r="J23" s="568" t="str">
        <f>トーナメント表!R140</f>
        <v>室伏・村上</v>
      </c>
      <c r="L23" s="45"/>
      <c r="M23" s="573" t="str">
        <f>IF(N11=2,M11,U11)</f>
        <v>吉田・末廣</v>
      </c>
      <c r="N23" s="575">
        <f>SUM(O23:O25)</f>
        <v>0</v>
      </c>
      <c r="O23" s="46">
        <f t="shared" si="6"/>
        <v>0</v>
      </c>
      <c r="P23" s="263">
        <v>17</v>
      </c>
      <c r="Q23" s="191" t="s">
        <v>29</v>
      </c>
      <c r="R23" s="261">
        <v>21</v>
      </c>
      <c r="S23" s="46">
        <f t="shared" si="7"/>
        <v>1</v>
      </c>
      <c r="T23" s="570">
        <f>SUM(S23:S25)</f>
        <v>2</v>
      </c>
      <c r="U23" s="568" t="str">
        <f>IF(N14=2,M14,U14)</f>
        <v>関口・塩澤</v>
      </c>
      <c r="V23" s="48">
        <v>19</v>
      </c>
      <c r="W23" s="48" t="str">
        <f>M5</f>
        <v>山﨑・菅谷</v>
      </c>
      <c r="X23" s="48" t="str">
        <f>U5</f>
        <v>前田・湯浅</v>
      </c>
    </row>
    <row r="24" spans="1:24" ht="12" customHeight="1" x14ac:dyDescent="0.15">
      <c r="A24" s="49">
        <v>7</v>
      </c>
      <c r="B24" s="574"/>
      <c r="C24" s="576"/>
      <c r="D24" s="50">
        <f t="shared" si="4"/>
        <v>0</v>
      </c>
      <c r="E24" s="264">
        <v>14</v>
      </c>
      <c r="F24" s="260" t="s">
        <v>29</v>
      </c>
      <c r="G24" s="262">
        <v>21</v>
      </c>
      <c r="H24" s="50">
        <f t="shared" si="5"/>
        <v>1</v>
      </c>
      <c r="I24" s="571"/>
      <c r="J24" s="569"/>
      <c r="L24" s="49">
        <v>22</v>
      </c>
      <c r="M24" s="574"/>
      <c r="N24" s="576"/>
      <c r="O24" s="50">
        <f t="shared" si="6"/>
        <v>0</v>
      </c>
      <c r="P24" s="264">
        <v>18</v>
      </c>
      <c r="Q24" s="260" t="s">
        <v>29</v>
      </c>
      <c r="R24" s="262">
        <v>21</v>
      </c>
      <c r="S24" s="50">
        <f t="shared" si="7"/>
        <v>1</v>
      </c>
      <c r="T24" s="571"/>
      <c r="U24" s="569"/>
      <c r="V24" s="48">
        <v>20</v>
      </c>
      <c r="W24" s="48" t="str">
        <f>M8</f>
        <v>湯浅・相葉</v>
      </c>
      <c r="X24" s="48" t="str">
        <f>U8</f>
        <v>石毛・佐藤</v>
      </c>
    </row>
    <row r="25" spans="1:24" ht="12" customHeight="1" x14ac:dyDescent="0.15">
      <c r="A25" s="53"/>
      <c r="B25" s="103" t="str">
        <f>VLOOKUP(B23,Ｄ!$D$3:$E$67,2,FALSE)</f>
        <v>（富津）</v>
      </c>
      <c r="C25" s="577"/>
      <c r="D25" s="54">
        <f t="shared" si="4"/>
        <v>1</v>
      </c>
      <c r="E25" s="265">
        <v>21</v>
      </c>
      <c r="F25" s="266" t="s">
        <v>29</v>
      </c>
      <c r="G25" s="200">
        <v>12</v>
      </c>
      <c r="H25" s="54">
        <f t="shared" si="5"/>
        <v>0</v>
      </c>
      <c r="I25" s="572"/>
      <c r="J25" s="104" t="str">
        <f>VLOOKUP(J23,Ｄ!$D$3:$E$67,2,FALSE)</f>
        <v>（鎌ヶ谷四）</v>
      </c>
      <c r="L25" s="53"/>
      <c r="M25" s="103" t="str">
        <f>VLOOKUP(M23,Ｄ!$D$3:$E$67,2,FALSE)</f>
        <v>（松ヶ丘）</v>
      </c>
      <c r="N25" s="577"/>
      <c r="O25" s="54">
        <f t="shared" si="6"/>
        <v>0</v>
      </c>
      <c r="P25" s="265"/>
      <c r="Q25" s="266" t="s">
        <v>29</v>
      </c>
      <c r="R25" s="200"/>
      <c r="S25" s="54">
        <f t="shared" si="7"/>
        <v>0</v>
      </c>
      <c r="T25" s="572"/>
      <c r="U25" s="104" t="str">
        <f>VLOOKUP(U23,Ｄ!$D$3:$E$67,2,FALSE)</f>
        <v>（西武台千葉）</v>
      </c>
      <c r="V25" s="48">
        <v>21</v>
      </c>
      <c r="W25" s="48" t="str">
        <f>M11</f>
        <v>吉田・末廣</v>
      </c>
      <c r="X25" s="48" t="str">
        <f>U11</f>
        <v>青木・岡本</v>
      </c>
    </row>
    <row r="26" spans="1:24" ht="12" customHeight="1" x14ac:dyDescent="0.15">
      <c r="A26" s="45"/>
      <c r="B26" s="573" t="str">
        <f>トーナメント表!R142</f>
        <v>鹿島・小林</v>
      </c>
      <c r="C26" s="575">
        <f>SUM(D26:D28)</f>
        <v>2</v>
      </c>
      <c r="D26" s="46">
        <f t="shared" si="4"/>
        <v>1</v>
      </c>
      <c r="E26" s="263">
        <v>21</v>
      </c>
      <c r="F26" s="191" t="s">
        <v>29</v>
      </c>
      <c r="G26" s="261">
        <v>7</v>
      </c>
      <c r="H26" s="46">
        <f t="shared" si="5"/>
        <v>0</v>
      </c>
      <c r="I26" s="570">
        <f>SUM(H26:H28)</f>
        <v>0</v>
      </c>
      <c r="J26" s="568" t="str">
        <f>トーナメント表!R144</f>
        <v>佐藤・渡辺</v>
      </c>
      <c r="L26" s="46"/>
      <c r="M26" s="46"/>
      <c r="N26" s="64"/>
      <c r="O26" s="46"/>
      <c r="P26" s="191"/>
      <c r="Q26" s="191"/>
      <c r="R26" s="191"/>
      <c r="S26" s="46"/>
      <c r="T26" s="64"/>
      <c r="U26" s="46"/>
      <c r="V26" s="48">
        <v>22</v>
      </c>
      <c r="W26" s="48" t="str">
        <f>M14</f>
        <v>高屋・高橋</v>
      </c>
      <c r="X26" s="48" t="str">
        <f>U14</f>
        <v>関口・塩澤</v>
      </c>
    </row>
    <row r="27" spans="1:24" ht="12" customHeight="1" x14ac:dyDescent="0.15">
      <c r="A27" s="49">
        <v>8</v>
      </c>
      <c r="B27" s="574"/>
      <c r="C27" s="576"/>
      <c r="D27" s="50">
        <f t="shared" si="4"/>
        <v>1</v>
      </c>
      <c r="E27" s="264">
        <v>21</v>
      </c>
      <c r="F27" s="260" t="s">
        <v>29</v>
      </c>
      <c r="G27" s="262">
        <v>13</v>
      </c>
      <c r="H27" s="50">
        <f t="shared" si="5"/>
        <v>0</v>
      </c>
      <c r="I27" s="571"/>
      <c r="J27" s="569"/>
      <c r="L27" s="60" t="s">
        <v>34</v>
      </c>
      <c r="M27" s="50"/>
      <c r="N27" s="65"/>
      <c r="O27" s="50"/>
      <c r="P27" s="260"/>
      <c r="Q27" s="260"/>
      <c r="R27" s="260"/>
      <c r="S27" s="50"/>
      <c r="T27" s="65"/>
      <c r="U27" s="50"/>
      <c r="V27" s="48">
        <v>23</v>
      </c>
      <c r="W27" s="48" t="str">
        <f>M20</f>
        <v>山﨑・菅谷</v>
      </c>
      <c r="X27" s="48" t="str">
        <f>U20</f>
        <v>石毛・佐藤</v>
      </c>
    </row>
    <row r="28" spans="1:24" ht="12" customHeight="1" x14ac:dyDescent="0.15">
      <c r="A28" s="53"/>
      <c r="B28" s="103" t="str">
        <f>VLOOKUP(B26,Ｄ!$D$3:$E$67,2,FALSE)</f>
        <v>（昭和学院）</v>
      </c>
      <c r="C28" s="577"/>
      <c r="D28" s="54">
        <f t="shared" si="4"/>
        <v>0</v>
      </c>
      <c r="E28" s="265"/>
      <c r="F28" s="266" t="s">
        <v>29</v>
      </c>
      <c r="G28" s="200"/>
      <c r="H28" s="54">
        <f t="shared" si="5"/>
        <v>0</v>
      </c>
      <c r="I28" s="572"/>
      <c r="J28" s="104" t="str">
        <f>VLOOKUP(J26,Ｄ!$D$3:$E$67,2,FALSE)</f>
        <v>（茂原南）</v>
      </c>
      <c r="L28" s="54"/>
      <c r="M28" s="50"/>
      <c r="N28" s="65"/>
      <c r="O28" s="50"/>
      <c r="P28" s="260"/>
      <c r="Q28" s="260"/>
      <c r="R28" s="260"/>
      <c r="S28" s="50"/>
      <c r="T28" s="65"/>
      <c r="U28" s="50"/>
      <c r="V28" s="48">
        <v>24</v>
      </c>
      <c r="W28" s="48" t="str">
        <f>M23</f>
        <v>吉田・末廣</v>
      </c>
      <c r="X28" s="48" t="str">
        <f>U23</f>
        <v>関口・塩澤</v>
      </c>
    </row>
    <row r="29" spans="1:24" ht="12" customHeight="1" x14ac:dyDescent="0.15">
      <c r="A29" s="46"/>
      <c r="B29" s="46"/>
      <c r="C29" s="64"/>
      <c r="D29" s="46"/>
      <c r="E29" s="191"/>
      <c r="F29" s="191"/>
      <c r="G29" s="191"/>
      <c r="H29" s="46"/>
      <c r="I29" s="64"/>
      <c r="J29" s="46"/>
      <c r="L29" s="45"/>
      <c r="M29" s="573" t="str">
        <f>IF(N20=2,M20,U20)</f>
        <v>山﨑・菅谷</v>
      </c>
      <c r="N29" s="575">
        <f>SUM(O29:O31)</f>
        <v>0</v>
      </c>
      <c r="O29" s="46">
        <f>IF(P29&gt;R29,1,0)</f>
        <v>0</v>
      </c>
      <c r="P29" s="263">
        <v>14</v>
      </c>
      <c r="Q29" s="191" t="s">
        <v>29</v>
      </c>
      <c r="R29" s="261">
        <v>21</v>
      </c>
      <c r="S29" s="46">
        <f>IF(R29&gt;P29,1,0)</f>
        <v>1</v>
      </c>
      <c r="T29" s="570">
        <f>SUM(S29:S31)</f>
        <v>2</v>
      </c>
      <c r="U29" s="568" t="str">
        <f>IF(N23=2,M23,U23)</f>
        <v>関口・塩澤</v>
      </c>
      <c r="V29" s="48">
        <v>25</v>
      </c>
      <c r="W29" s="48" t="str">
        <f>M29</f>
        <v>山﨑・菅谷</v>
      </c>
      <c r="X29" s="48" t="str">
        <f>U29</f>
        <v>関口・塩澤</v>
      </c>
    </row>
    <row r="30" spans="1:24" ht="12" customHeight="1" x14ac:dyDescent="0.15">
      <c r="A30" s="60" t="s">
        <v>31</v>
      </c>
      <c r="B30" s="50"/>
      <c r="C30" s="65"/>
      <c r="D30" s="50"/>
      <c r="E30" s="260"/>
      <c r="F30" s="260"/>
      <c r="G30" s="260"/>
      <c r="H30" s="50"/>
      <c r="I30" s="65"/>
      <c r="J30" s="50"/>
      <c r="L30" s="49">
        <v>23</v>
      </c>
      <c r="M30" s="574"/>
      <c r="N30" s="576"/>
      <c r="O30" s="50">
        <f>IF(P30&gt;R30,1,0)</f>
        <v>0</v>
      </c>
      <c r="P30" s="264">
        <v>6</v>
      </c>
      <c r="Q30" s="260" t="s">
        <v>29</v>
      </c>
      <c r="R30" s="262">
        <v>21</v>
      </c>
      <c r="S30" s="50">
        <f>IF(R30&gt;P30,1,0)</f>
        <v>1</v>
      </c>
      <c r="T30" s="571"/>
      <c r="U30" s="569"/>
      <c r="V30" s="48">
        <v>26</v>
      </c>
      <c r="W30" s="48" t="str">
        <f>M35</f>
        <v>石毛・佐藤</v>
      </c>
      <c r="X30" s="48" t="str">
        <f>U35</f>
        <v>吉田・末廣</v>
      </c>
    </row>
    <row r="31" spans="1:24" ht="12" customHeight="1" x14ac:dyDescent="0.15">
      <c r="A31" s="54"/>
      <c r="B31" s="54"/>
      <c r="C31" s="66"/>
      <c r="D31" s="54"/>
      <c r="E31" s="266"/>
      <c r="F31" s="266"/>
      <c r="G31" s="266"/>
      <c r="H31" s="54"/>
      <c r="I31" s="66"/>
      <c r="J31" s="54"/>
      <c r="L31" s="53"/>
      <c r="M31" s="103" t="str">
        <f>VLOOKUP(M29,Ｄ!$D$3:$E$67,2,FALSE)</f>
        <v>（桜台）</v>
      </c>
      <c r="N31" s="577"/>
      <c r="O31" s="54">
        <f>IF(P31&gt;R31,1,0)</f>
        <v>0</v>
      </c>
      <c r="P31" s="265"/>
      <c r="Q31" s="266" t="s">
        <v>29</v>
      </c>
      <c r="R31" s="200"/>
      <c r="S31" s="54">
        <f>IF(R31&gt;P31,1,0)</f>
        <v>0</v>
      </c>
      <c r="T31" s="572"/>
      <c r="U31" s="104" t="str">
        <f>VLOOKUP(U29,Ｄ!$D$3:$E$67,2,FALSE)</f>
        <v>（西武台千葉）</v>
      </c>
    </row>
    <row r="32" spans="1:24" ht="12" customHeight="1" x14ac:dyDescent="0.15">
      <c r="A32" s="45"/>
      <c r="B32" s="573" t="str">
        <f>トーナメント表!B122</f>
        <v>山﨑・菅谷</v>
      </c>
      <c r="C32" s="575">
        <f>SUM(D32:D34)</f>
        <v>2</v>
      </c>
      <c r="D32" s="46">
        <f t="shared" ref="D32:D43" si="8">IF(E32&gt;G32,1,0)</f>
        <v>1</v>
      </c>
      <c r="E32" s="263">
        <v>21</v>
      </c>
      <c r="F32" s="191" t="s">
        <v>29</v>
      </c>
      <c r="G32" s="261">
        <v>16</v>
      </c>
      <c r="H32" s="46">
        <f t="shared" ref="H32:H43" si="9">IF(G32&gt;E32,1,0)</f>
        <v>0</v>
      </c>
      <c r="I32" s="570">
        <f>SUM(H32:H34)</f>
        <v>1</v>
      </c>
      <c r="J32" s="568" t="str">
        <f>IF(C5=2,B5,J5)</f>
        <v>吉野・西本</v>
      </c>
      <c r="L32" s="46"/>
      <c r="M32" s="50"/>
      <c r="N32" s="65"/>
      <c r="O32" s="50"/>
      <c r="P32" s="260"/>
      <c r="Q32" s="260"/>
      <c r="R32" s="260"/>
      <c r="S32" s="50"/>
      <c r="T32" s="65"/>
      <c r="U32" s="50"/>
    </row>
    <row r="33" spans="1:21" ht="12" customHeight="1" x14ac:dyDescent="0.15">
      <c r="A33" s="49">
        <v>9</v>
      </c>
      <c r="B33" s="574"/>
      <c r="C33" s="576"/>
      <c r="D33" s="50">
        <f t="shared" si="8"/>
        <v>0</v>
      </c>
      <c r="E33" s="264">
        <v>23</v>
      </c>
      <c r="F33" s="260" t="s">
        <v>29</v>
      </c>
      <c r="G33" s="262">
        <v>25</v>
      </c>
      <c r="H33" s="50">
        <f t="shared" si="9"/>
        <v>1</v>
      </c>
      <c r="I33" s="571"/>
      <c r="J33" s="569"/>
      <c r="L33" s="60" t="s">
        <v>79</v>
      </c>
      <c r="M33" s="50"/>
      <c r="N33" s="60" t="s">
        <v>542</v>
      </c>
      <c r="O33" s="50"/>
      <c r="P33" s="260"/>
      <c r="Q33" s="260"/>
      <c r="R33" s="260"/>
      <c r="S33" s="50"/>
      <c r="T33" s="65"/>
      <c r="U33" s="50"/>
    </row>
    <row r="34" spans="1:21" ht="12" customHeight="1" x14ac:dyDescent="0.15">
      <c r="A34" s="53"/>
      <c r="B34" s="103" t="str">
        <f>VLOOKUP(B32,Ｄ!$D$3:$E$67,2,FALSE)</f>
        <v>（桜台）</v>
      </c>
      <c r="C34" s="577"/>
      <c r="D34" s="54">
        <f t="shared" si="8"/>
        <v>1</v>
      </c>
      <c r="E34" s="265">
        <v>21</v>
      </c>
      <c r="F34" s="266" t="s">
        <v>29</v>
      </c>
      <c r="G34" s="200">
        <v>15</v>
      </c>
      <c r="H34" s="54">
        <f t="shared" si="9"/>
        <v>0</v>
      </c>
      <c r="I34" s="572"/>
      <c r="J34" s="104" t="str">
        <f>VLOOKUP(J32,Ｄ!$D$3:$E$67,2,FALSE)</f>
        <v>（大網）</v>
      </c>
      <c r="L34" s="54"/>
      <c r="M34" s="54"/>
      <c r="N34" s="66"/>
      <c r="O34" s="54"/>
      <c r="P34" s="266"/>
      <c r="Q34" s="266"/>
      <c r="R34" s="266"/>
      <c r="S34" s="54"/>
      <c r="T34" s="66"/>
      <c r="U34" s="54"/>
    </row>
    <row r="35" spans="1:21" ht="12" customHeight="1" x14ac:dyDescent="0.15">
      <c r="A35" s="45"/>
      <c r="B35" s="573" t="str">
        <f>IF(C8=2,B8,J8)</f>
        <v>川俣・丸吉</v>
      </c>
      <c r="C35" s="575">
        <f>SUM(D35:D37)</f>
        <v>0</v>
      </c>
      <c r="D35" s="46">
        <f t="shared" si="8"/>
        <v>0</v>
      </c>
      <c r="E35" s="263">
        <v>11</v>
      </c>
      <c r="F35" s="191" t="s">
        <v>29</v>
      </c>
      <c r="G35" s="261">
        <v>21</v>
      </c>
      <c r="H35" s="46">
        <f t="shared" si="9"/>
        <v>1</v>
      </c>
      <c r="I35" s="570">
        <f>SUM(H35:H37)</f>
        <v>2</v>
      </c>
      <c r="J35" s="568" t="str">
        <f>トーナメント表!B132</f>
        <v>前田・湯浅</v>
      </c>
      <c r="L35" s="45"/>
      <c r="M35" s="573" t="str">
        <f>IF(N20&lt;2,M20,U20)</f>
        <v>石毛・佐藤</v>
      </c>
      <c r="N35" s="575">
        <f>SUM(O35:O37)</f>
        <v>0</v>
      </c>
      <c r="O35" s="46">
        <f>IF(P35&gt;R35,1,0)</f>
        <v>0</v>
      </c>
      <c r="P35" s="263"/>
      <c r="Q35" s="191" t="s">
        <v>29</v>
      </c>
      <c r="R35" s="261"/>
      <c r="S35" s="46">
        <f>IF(R35&gt;P35,1,0)</f>
        <v>0</v>
      </c>
      <c r="T35" s="570">
        <f>SUM(S35:S37)</f>
        <v>0</v>
      </c>
      <c r="U35" s="568" t="str">
        <f>IF(N23&lt;2,M23,U23)</f>
        <v>吉田・末廣</v>
      </c>
    </row>
    <row r="36" spans="1:21" ht="12" customHeight="1" x14ac:dyDescent="0.15">
      <c r="A36" s="49">
        <v>10</v>
      </c>
      <c r="B36" s="574"/>
      <c r="C36" s="576"/>
      <c r="D36" s="50">
        <f t="shared" si="8"/>
        <v>0</v>
      </c>
      <c r="E36" s="264">
        <v>8</v>
      </c>
      <c r="F36" s="260" t="s">
        <v>29</v>
      </c>
      <c r="G36" s="262">
        <v>21</v>
      </c>
      <c r="H36" s="50">
        <f t="shared" si="9"/>
        <v>1</v>
      </c>
      <c r="I36" s="571"/>
      <c r="J36" s="569"/>
      <c r="L36" s="49">
        <v>24</v>
      </c>
      <c r="M36" s="574"/>
      <c r="N36" s="576"/>
      <c r="O36" s="50">
        <f>IF(P36&gt;R36,1,0)</f>
        <v>0</v>
      </c>
      <c r="P36" s="264"/>
      <c r="Q36" s="260" t="s">
        <v>29</v>
      </c>
      <c r="R36" s="262"/>
      <c r="S36" s="50">
        <f>IF(R36&gt;P36,1,0)</f>
        <v>0</v>
      </c>
      <c r="T36" s="571"/>
      <c r="U36" s="569"/>
    </row>
    <row r="37" spans="1:21" ht="12" customHeight="1" x14ac:dyDescent="0.15">
      <c r="A37" s="53"/>
      <c r="B37" s="103" t="str">
        <f>VLOOKUP(B35,Ｄ!$D$3:$E$67,2,FALSE)</f>
        <v>（辰巳台）</v>
      </c>
      <c r="C37" s="577"/>
      <c r="D37" s="54">
        <f t="shared" si="8"/>
        <v>0</v>
      </c>
      <c r="E37" s="265"/>
      <c r="F37" s="266" t="s">
        <v>29</v>
      </c>
      <c r="G37" s="200"/>
      <c r="H37" s="54">
        <f t="shared" si="9"/>
        <v>0</v>
      </c>
      <c r="I37" s="572"/>
      <c r="J37" s="104" t="str">
        <f>VLOOKUP(J35,Ｄ!$D$3:$E$67,2,FALSE)</f>
        <v>（松戸四）</v>
      </c>
      <c r="L37" s="53"/>
      <c r="M37" s="103" t="str">
        <f>VLOOKUP(M35,Ｄ!$D$3:$E$67,2,FALSE)</f>
        <v>（蘇我）</v>
      </c>
      <c r="N37" s="577"/>
      <c r="O37" s="54">
        <f>IF(P37&gt;R37,1,0)</f>
        <v>0</v>
      </c>
      <c r="P37" s="265"/>
      <c r="Q37" s="266" t="s">
        <v>29</v>
      </c>
      <c r="R37" s="200"/>
      <c r="S37" s="54">
        <f>IF(R37&gt;P37,1,0)</f>
        <v>0</v>
      </c>
      <c r="T37" s="572"/>
      <c r="U37" s="104" t="str">
        <f>VLOOKUP(U35,Ｄ!$D$3:$E$67,2,FALSE)</f>
        <v>（松ヶ丘）</v>
      </c>
    </row>
    <row r="38" spans="1:21" ht="12" customHeight="1" x14ac:dyDescent="0.15">
      <c r="A38" s="45"/>
      <c r="B38" s="573" t="str">
        <f>トーナメント表!B136</f>
        <v>湯浅・相葉</v>
      </c>
      <c r="C38" s="575">
        <f>SUM(D38:D40)</f>
        <v>2</v>
      </c>
      <c r="D38" s="46">
        <f t="shared" si="8"/>
        <v>1</v>
      </c>
      <c r="E38" s="339">
        <v>21</v>
      </c>
      <c r="F38" s="191" t="s">
        <v>81</v>
      </c>
      <c r="G38" s="334">
        <v>15</v>
      </c>
      <c r="H38" s="46">
        <f t="shared" si="9"/>
        <v>0</v>
      </c>
      <c r="I38" s="570">
        <f>SUM(H38:H40)</f>
        <v>0</v>
      </c>
      <c r="J38" s="568" t="str">
        <f>IF(C11=2,B11,J11)</f>
        <v>土屋・横田</v>
      </c>
    </row>
    <row r="39" spans="1:21" ht="12" customHeight="1" x14ac:dyDescent="0.15">
      <c r="A39" s="49">
        <v>11</v>
      </c>
      <c r="B39" s="574"/>
      <c r="C39" s="576"/>
      <c r="D39" s="50">
        <f t="shared" si="8"/>
        <v>1</v>
      </c>
      <c r="E39" s="340">
        <v>21</v>
      </c>
      <c r="F39" s="331" t="s">
        <v>81</v>
      </c>
      <c r="G39" s="335">
        <v>10</v>
      </c>
      <c r="H39" s="50">
        <f t="shared" si="9"/>
        <v>0</v>
      </c>
      <c r="I39" s="571"/>
      <c r="J39" s="569"/>
    </row>
    <row r="40" spans="1:21" ht="12" customHeight="1" x14ac:dyDescent="0.15">
      <c r="A40" s="53"/>
      <c r="B40" s="103" t="str">
        <f>VLOOKUP(B38,Ｄ!$D$3:$E$67,2,FALSE)</f>
        <v>（蘇我）</v>
      </c>
      <c r="C40" s="577"/>
      <c r="D40" s="54">
        <f t="shared" si="8"/>
        <v>0</v>
      </c>
      <c r="E40" s="341"/>
      <c r="F40" s="338" t="s">
        <v>81</v>
      </c>
      <c r="G40" s="200"/>
      <c r="H40" s="54">
        <f t="shared" si="9"/>
        <v>0</v>
      </c>
      <c r="I40" s="572"/>
      <c r="J40" s="104" t="str">
        <f>VLOOKUP(J38,Ｄ!$D$3:$E$67,2,FALSE)</f>
        <v>（八日市場一）</v>
      </c>
    </row>
    <row r="41" spans="1:21" ht="12" customHeight="1" x14ac:dyDescent="0.15">
      <c r="A41" s="45"/>
      <c r="B41" s="573" t="str">
        <f>IF(C14=2,B14,J14)</f>
        <v>森田・山﨑</v>
      </c>
      <c r="C41" s="575">
        <f>SUM(D41:D43)</f>
        <v>0</v>
      </c>
      <c r="D41" s="46">
        <f t="shared" si="8"/>
        <v>0</v>
      </c>
      <c r="E41" s="339">
        <v>16</v>
      </c>
      <c r="F41" s="191" t="s">
        <v>81</v>
      </c>
      <c r="G41" s="334">
        <v>21</v>
      </c>
      <c r="H41" s="46">
        <f t="shared" si="9"/>
        <v>1</v>
      </c>
      <c r="I41" s="570">
        <f>SUM(H41:H43)</f>
        <v>2</v>
      </c>
      <c r="J41" s="568" t="str">
        <f>トーナメント表!B146</f>
        <v>石毛・佐藤</v>
      </c>
    </row>
    <row r="42" spans="1:21" ht="12" customHeight="1" x14ac:dyDescent="0.15">
      <c r="A42" s="49">
        <v>12</v>
      </c>
      <c r="B42" s="574"/>
      <c r="C42" s="576"/>
      <c r="D42" s="50">
        <f t="shared" si="8"/>
        <v>0</v>
      </c>
      <c r="E42" s="340">
        <v>16</v>
      </c>
      <c r="F42" s="331" t="s">
        <v>81</v>
      </c>
      <c r="G42" s="335">
        <v>21</v>
      </c>
      <c r="H42" s="50">
        <f t="shared" si="9"/>
        <v>1</v>
      </c>
      <c r="I42" s="571"/>
      <c r="J42" s="569"/>
    </row>
    <row r="43" spans="1:21" ht="12" customHeight="1" x14ac:dyDescent="0.15">
      <c r="A43" s="53"/>
      <c r="B43" s="103" t="str">
        <f>VLOOKUP(B41,Ｄ!$D$3:$E$67,2,FALSE)</f>
        <v>（西武台千葉）</v>
      </c>
      <c r="C43" s="577"/>
      <c r="D43" s="54">
        <f t="shared" si="8"/>
        <v>0</v>
      </c>
      <c r="E43" s="341"/>
      <c r="F43" s="338" t="s">
        <v>81</v>
      </c>
      <c r="G43" s="200"/>
      <c r="H43" s="54">
        <f t="shared" si="9"/>
        <v>0</v>
      </c>
      <c r="I43" s="572"/>
      <c r="J43" s="104" t="str">
        <f>VLOOKUP(J41,Ｄ!$D$3:$E$67,2,FALSE)</f>
        <v>（蘇我）</v>
      </c>
    </row>
    <row r="44" spans="1:21" ht="12" customHeight="1" x14ac:dyDescent="0.15">
      <c r="A44" s="45"/>
      <c r="B44" s="573" t="str">
        <f>トーナメント表!R122</f>
        <v>吉田・末廣</v>
      </c>
      <c r="C44" s="575">
        <f>SUM(D44:D46)</f>
        <v>2</v>
      </c>
      <c r="D44" s="46">
        <f>IF(E44&gt;G44,1,0)</f>
        <v>1</v>
      </c>
      <c r="E44" s="339">
        <v>21</v>
      </c>
      <c r="F44" s="191" t="s">
        <v>81</v>
      </c>
      <c r="G44" s="334">
        <v>8</v>
      </c>
      <c r="H44" s="46">
        <f>IF(G44&gt;E44,1,0)</f>
        <v>0</v>
      </c>
      <c r="I44" s="570">
        <f>SUM(H44:H46)</f>
        <v>0</v>
      </c>
      <c r="J44" s="568" t="str">
        <f>IF(C17=2,B17,J17)</f>
        <v>加藤・高島</v>
      </c>
    </row>
    <row r="45" spans="1:21" ht="12" customHeight="1" x14ac:dyDescent="0.15">
      <c r="A45" s="49">
        <v>13</v>
      </c>
      <c r="B45" s="574"/>
      <c r="C45" s="576"/>
      <c r="D45" s="50">
        <f>IF(E45&gt;G45,1,0)</f>
        <v>1</v>
      </c>
      <c r="E45" s="340">
        <v>21</v>
      </c>
      <c r="F45" s="331" t="s">
        <v>81</v>
      </c>
      <c r="G45" s="335">
        <v>15</v>
      </c>
      <c r="H45" s="50">
        <f>IF(G45&gt;E45,1,0)</f>
        <v>0</v>
      </c>
      <c r="I45" s="571"/>
      <c r="J45" s="569"/>
    </row>
    <row r="46" spans="1:21" ht="12" customHeight="1" x14ac:dyDescent="0.15">
      <c r="A46" s="53"/>
      <c r="B46" s="103" t="str">
        <f>VLOOKUP(B44,Ｄ!$D$3:$E$67,2,FALSE)</f>
        <v>（松ヶ丘）</v>
      </c>
      <c r="C46" s="577"/>
      <c r="D46" s="54">
        <f>IF(E46&gt;G46,1,0)</f>
        <v>0</v>
      </c>
      <c r="E46" s="341"/>
      <c r="F46" s="338" t="s">
        <v>81</v>
      </c>
      <c r="G46" s="200"/>
      <c r="H46" s="54">
        <f>IF(G46&gt;E46,1,0)</f>
        <v>0</v>
      </c>
      <c r="I46" s="572"/>
      <c r="J46" s="104" t="str">
        <f>VLOOKUP(J44,Ｄ!$D$3:$E$67,2,FALSE)</f>
        <v>（辰巳台）</v>
      </c>
    </row>
    <row r="47" spans="1:21" ht="12" customHeight="1" x14ac:dyDescent="0.15">
      <c r="A47" s="45"/>
      <c r="B47" s="573" t="str">
        <f>IF(C20=2,B20,J20)</f>
        <v>佐々木・菅野</v>
      </c>
      <c r="C47" s="575">
        <f>SUM(D47:D49)</f>
        <v>0</v>
      </c>
      <c r="D47" s="46">
        <f t="shared" ref="D47:D55" si="10">IF(E47&gt;G47,1,0)</f>
        <v>0</v>
      </c>
      <c r="E47" s="339">
        <v>11</v>
      </c>
      <c r="F47" s="191" t="s">
        <v>81</v>
      </c>
      <c r="G47" s="334">
        <v>21</v>
      </c>
      <c r="H47" s="46">
        <f t="shared" ref="H47:H55" si="11">IF(G47&gt;E47,1,0)</f>
        <v>1</v>
      </c>
      <c r="I47" s="570">
        <f>SUM(H47:H49)</f>
        <v>2</v>
      </c>
      <c r="J47" s="568" t="str">
        <f>トーナメント表!R132</f>
        <v>青木・岡本</v>
      </c>
    </row>
    <row r="48" spans="1:21" ht="12" customHeight="1" x14ac:dyDescent="0.15">
      <c r="A48" s="49">
        <v>14</v>
      </c>
      <c r="B48" s="574"/>
      <c r="C48" s="576"/>
      <c r="D48" s="50">
        <f t="shared" si="10"/>
        <v>0</v>
      </c>
      <c r="E48" s="340">
        <v>7</v>
      </c>
      <c r="F48" s="331" t="s">
        <v>81</v>
      </c>
      <c r="G48" s="335">
        <v>21</v>
      </c>
      <c r="H48" s="50">
        <f t="shared" si="11"/>
        <v>1</v>
      </c>
      <c r="I48" s="571"/>
      <c r="J48" s="569"/>
    </row>
    <row r="49" spans="1:10" ht="12" customHeight="1" x14ac:dyDescent="0.15">
      <c r="A49" s="53"/>
      <c r="B49" s="103" t="str">
        <f>VLOOKUP(B47,Ｄ!$D$3:$E$67,2,FALSE)</f>
        <v>（海神）</v>
      </c>
      <c r="C49" s="577"/>
      <c r="D49" s="54">
        <f t="shared" si="10"/>
        <v>0</v>
      </c>
      <c r="E49" s="341"/>
      <c r="F49" s="338" t="s">
        <v>81</v>
      </c>
      <c r="G49" s="200"/>
      <c r="H49" s="54">
        <f t="shared" si="11"/>
        <v>0</v>
      </c>
      <c r="I49" s="572"/>
      <c r="J49" s="104" t="str">
        <f>VLOOKUP(J47,Ｄ!$D$3:$E$67,2,FALSE)</f>
        <v>（幸町第二）</v>
      </c>
    </row>
    <row r="50" spans="1:10" ht="12" customHeight="1" x14ac:dyDescent="0.15">
      <c r="A50" s="45"/>
      <c r="B50" s="573" t="str">
        <f>トーナメント表!R136</f>
        <v>高屋・高橋</v>
      </c>
      <c r="C50" s="575">
        <f>SUM(D50:D52)</f>
        <v>2</v>
      </c>
      <c r="D50" s="46">
        <f t="shared" si="10"/>
        <v>1</v>
      </c>
      <c r="E50" s="339">
        <v>21</v>
      </c>
      <c r="F50" s="191" t="s">
        <v>81</v>
      </c>
      <c r="G50" s="334">
        <v>17</v>
      </c>
      <c r="H50" s="46">
        <f t="shared" si="11"/>
        <v>0</v>
      </c>
      <c r="I50" s="570">
        <f>SUM(H50:H52)</f>
        <v>0</v>
      </c>
      <c r="J50" s="568" t="str">
        <f>IF(C23=2,B23,J23)</f>
        <v>鳥居・小林</v>
      </c>
    </row>
    <row r="51" spans="1:10" ht="12" customHeight="1" x14ac:dyDescent="0.15">
      <c r="A51" s="49">
        <v>15</v>
      </c>
      <c r="B51" s="574"/>
      <c r="C51" s="576"/>
      <c r="D51" s="50">
        <f t="shared" si="10"/>
        <v>1</v>
      </c>
      <c r="E51" s="340">
        <v>21</v>
      </c>
      <c r="F51" s="331" t="s">
        <v>81</v>
      </c>
      <c r="G51" s="335">
        <v>13</v>
      </c>
      <c r="H51" s="50">
        <f t="shared" si="11"/>
        <v>0</v>
      </c>
      <c r="I51" s="571"/>
      <c r="J51" s="569"/>
    </row>
    <row r="52" spans="1:10" ht="12" customHeight="1" x14ac:dyDescent="0.15">
      <c r="A52" s="53"/>
      <c r="B52" s="103" t="str">
        <f>VLOOKUP(B50,Ｄ!$D$3:$E$67,2,FALSE)</f>
        <v>（桜台）</v>
      </c>
      <c r="C52" s="577"/>
      <c r="D52" s="54">
        <f t="shared" si="10"/>
        <v>0</v>
      </c>
      <c r="E52" s="341"/>
      <c r="F52" s="338" t="s">
        <v>81</v>
      </c>
      <c r="G52" s="200"/>
      <c r="H52" s="54">
        <f t="shared" si="11"/>
        <v>0</v>
      </c>
      <c r="I52" s="572"/>
      <c r="J52" s="104" t="str">
        <f>VLOOKUP(J50,Ｄ!$D$3:$E$67,2,FALSE)</f>
        <v>（富津）</v>
      </c>
    </row>
    <row r="53" spans="1:10" x14ac:dyDescent="0.15">
      <c r="A53" s="45"/>
      <c r="B53" s="573" t="str">
        <f>IF(C26=2,B26,J26)</f>
        <v>鹿島・小林</v>
      </c>
      <c r="C53" s="575">
        <f>SUM(D53:D55)</f>
        <v>0</v>
      </c>
      <c r="D53" s="46">
        <f t="shared" si="10"/>
        <v>0</v>
      </c>
      <c r="E53" s="339">
        <v>8</v>
      </c>
      <c r="F53" s="191" t="s">
        <v>81</v>
      </c>
      <c r="G53" s="334">
        <v>21</v>
      </c>
      <c r="H53" s="46">
        <f t="shared" si="11"/>
        <v>1</v>
      </c>
      <c r="I53" s="570">
        <f>SUM(H53:H55)</f>
        <v>2</v>
      </c>
      <c r="J53" s="568" t="str">
        <f>トーナメント表!R146</f>
        <v>関口・塩澤</v>
      </c>
    </row>
    <row r="54" spans="1:10" x14ac:dyDescent="0.15">
      <c r="A54" s="49">
        <v>16</v>
      </c>
      <c r="B54" s="574"/>
      <c r="C54" s="576"/>
      <c r="D54" s="50">
        <f t="shared" si="10"/>
        <v>0</v>
      </c>
      <c r="E54" s="340">
        <v>17</v>
      </c>
      <c r="F54" s="331" t="s">
        <v>81</v>
      </c>
      <c r="G54" s="335">
        <v>21</v>
      </c>
      <c r="H54" s="50">
        <f t="shared" si="11"/>
        <v>1</v>
      </c>
      <c r="I54" s="571"/>
      <c r="J54" s="569"/>
    </row>
    <row r="55" spans="1:10" x14ac:dyDescent="0.15">
      <c r="A55" s="53"/>
      <c r="B55" s="103" t="str">
        <f>VLOOKUP(B53,Ｄ!$D$3:$E$67,2,FALSE)</f>
        <v>（昭和学院）</v>
      </c>
      <c r="C55" s="577"/>
      <c r="D55" s="54">
        <f t="shared" si="10"/>
        <v>0</v>
      </c>
      <c r="E55" s="341"/>
      <c r="F55" s="338" t="s">
        <v>81</v>
      </c>
      <c r="G55" s="200"/>
      <c r="H55" s="54">
        <f t="shared" si="11"/>
        <v>0</v>
      </c>
      <c r="I55" s="572"/>
      <c r="J55" s="104" t="str">
        <f>VLOOKUP(J53,Ｄ!$D$3:$E$67,2,FALSE)</f>
        <v>（西武台千葉）</v>
      </c>
    </row>
  </sheetData>
  <customSheetViews>
    <customSheetView guid="{84BA2EF8-1540-44DE-AB02-FA557C6684F6}" hiddenColumns="1">
      <selection activeCell="Z23" sqref="Z23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1"/>
      <headerFooter alignWithMargins="0">
        <oddHeader>&amp;L&amp;"HG丸ｺﾞｼｯｸM-PRO,標準"&amp;8&amp;F</oddHeader>
      </headerFooter>
    </customSheetView>
    <customSheetView guid="{55F16F0B-9DCD-4450-8D81-D1C657871ABE}" hiddenColumns="1">
      <selection activeCell="R24" sqref="R24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2"/>
      <headerFooter alignWithMargins="0">
        <oddHeader>&amp;L&amp;"HG丸ｺﾞｼｯｸM-PRO,標準"&amp;8&amp;F</oddHeader>
      </headerFooter>
    </customSheetView>
    <customSheetView guid="{C28CF6D2-B0CA-4A6C-8547-0AF833095EC8}" showPageBreaks="1" hiddenColumns="1">
      <selection activeCell="P27" sqref="P27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3"/>
      <headerFooter alignWithMargins="0">
        <oddHeader>&amp;L&amp;"HG丸ｺﾞｼｯｸM-PRO,標準"&amp;8&amp;F</oddHeader>
      </headerFooter>
    </customSheetView>
    <customSheetView guid="{67950958-82E7-49D3-BC9C-9A13B1B9105B}" hiddenColumns="1">
      <selection activeCell="J35" sqref="J35:J36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4"/>
      <headerFooter alignWithMargins="0">
        <oddHeader>&amp;L&amp;"HG丸ｺﾞｼｯｸM-PRO,標準"&amp;8&amp;F</oddHeader>
      </headerFooter>
    </customSheetView>
    <customSheetView guid="{C7EF79AD-7084-4700-ADCD-668E0BFE136E}" hiddenColumns="1" showRuler="0" topLeftCell="A4">
      <selection activeCell="X4" activeCellId="5" sqref="D1:D65536 H1:H65536 O1:O65536 S1:S65536 W1:W65536 X1:X65536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5"/>
      <headerFooter alignWithMargins="0">
        <oddHeader>&amp;L&amp;"HG丸ｺﾞｼｯｸM-PRO,標準"&amp;8&amp;F</oddHeader>
      </headerFooter>
    </customSheetView>
    <customSheetView guid="{AEA031C2-629C-4A2E-959E-FF337A508141}" showPageBreaks="1" showRuler="0">
      <selection activeCell="L49" sqref="L49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6"/>
      <headerFooter alignWithMargins="0">
        <oddHeader>&amp;L&amp;"HG丸ｺﾞｼｯｸM-PRO,標準"&amp;8&amp;F</oddHeader>
      </headerFooter>
    </customSheetView>
    <customSheetView guid="{C1FC9FE0-9C36-4C40-A616-C57F71C36EB7}" showPageBreaks="1" hiddenColumns="1" showRuler="0" topLeftCell="A23">
      <selection activeCell="Z44" sqref="Z44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7"/>
      <headerFooter alignWithMargins="0">
        <oddHeader>&amp;L&amp;"HG丸ｺﾞｼｯｸM-PRO,標準"&amp;8&amp;F</oddHeader>
      </headerFooter>
    </customSheetView>
    <customSheetView guid="{C7D6172A-FECF-423E-85CC-6F7F8AAC65B9}" scale="80" showPageBreaks="1" showRuler="0" topLeftCell="A13">
      <selection activeCell="AA26" sqref="AA26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8"/>
      <headerFooter alignWithMargins="0">
        <oddHeader>&amp;L&amp;"HG丸ｺﾞｼｯｸM-PRO,標準"&amp;8&amp;F</oddHeader>
      </headerFooter>
    </customSheetView>
    <customSheetView guid="{042D1E7E-6DEB-42E0-AB4E-7CCF458C60F7}" showPageBreaks="1" showRuler="0">
      <selection activeCell="R43" sqref="R43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9"/>
      <headerFooter alignWithMargins="0">
        <oddHeader>&amp;L&amp;"HG丸ｺﾞｼｯｸM-PRO,標準"&amp;8&amp;F</oddHeader>
      </headerFooter>
    </customSheetView>
    <customSheetView guid="{097CC973-03A1-4661-97C0-EA1660F0B571}" showRuler="0" topLeftCell="A2">
      <selection activeCell="R150" sqref="R150:R151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10"/>
      <headerFooter alignWithMargins="0">
        <oddHeader>&amp;L&amp;"HG丸ｺﾞｼｯｸM-PRO,標準"&amp;8&amp;F</oddHeader>
      </headerFooter>
    </customSheetView>
  </customSheetViews>
  <mergeCells count="97">
    <mergeCell ref="M29:M30"/>
    <mergeCell ref="N29:N31"/>
    <mergeCell ref="T29:T31"/>
    <mergeCell ref="U29:U30"/>
    <mergeCell ref="M20:M21"/>
    <mergeCell ref="N20:N22"/>
    <mergeCell ref="T20:T22"/>
    <mergeCell ref="U20:U21"/>
    <mergeCell ref="M5:M6"/>
    <mergeCell ref="N5:N7"/>
    <mergeCell ref="T5:T7"/>
    <mergeCell ref="U5:U6"/>
    <mergeCell ref="B5:B6"/>
    <mergeCell ref="I5:I7"/>
    <mergeCell ref="J5:J6"/>
    <mergeCell ref="C5:C7"/>
    <mergeCell ref="B8:B9"/>
    <mergeCell ref="C8:C10"/>
    <mergeCell ref="B11:B12"/>
    <mergeCell ref="I8:I10"/>
    <mergeCell ref="B17:B18"/>
    <mergeCell ref="B14:B15"/>
    <mergeCell ref="C11:C13"/>
    <mergeCell ref="B20:B21"/>
    <mergeCell ref="I20:I22"/>
    <mergeCell ref="C17:C19"/>
    <mergeCell ref="C14:C16"/>
    <mergeCell ref="C20:C22"/>
    <mergeCell ref="I14:I16"/>
    <mergeCell ref="J53:J54"/>
    <mergeCell ref="B50:B51"/>
    <mergeCell ref="J11:J12"/>
    <mergeCell ref="I53:I55"/>
    <mergeCell ref="B53:B54"/>
    <mergeCell ref="C53:C55"/>
    <mergeCell ref="C26:C28"/>
    <mergeCell ref="J17:J18"/>
    <mergeCell ref="I17:I19"/>
    <mergeCell ref="B26:B27"/>
    <mergeCell ref="C23:C25"/>
    <mergeCell ref="J35:J36"/>
    <mergeCell ref="B35:B36"/>
    <mergeCell ref="C35:C37"/>
    <mergeCell ref="B32:B33"/>
    <mergeCell ref="C32:C34"/>
    <mergeCell ref="B47:B48"/>
    <mergeCell ref="I44:I46"/>
    <mergeCell ref="C47:C49"/>
    <mergeCell ref="I47:I49"/>
    <mergeCell ref="J50:J51"/>
    <mergeCell ref="J47:J48"/>
    <mergeCell ref="B23:B24"/>
    <mergeCell ref="J44:J45"/>
    <mergeCell ref="B44:B45"/>
    <mergeCell ref="B38:B39"/>
    <mergeCell ref="I32:I34"/>
    <mergeCell ref="C41:C43"/>
    <mergeCell ref="B41:B42"/>
    <mergeCell ref="J23:J24"/>
    <mergeCell ref="I41:I43"/>
    <mergeCell ref="C38:C40"/>
    <mergeCell ref="J41:J42"/>
    <mergeCell ref="J26:J27"/>
    <mergeCell ref="U35:U36"/>
    <mergeCell ref="T35:T37"/>
    <mergeCell ref="N23:N25"/>
    <mergeCell ref="U11:U12"/>
    <mergeCell ref="T23:T25"/>
    <mergeCell ref="N35:N37"/>
    <mergeCell ref="T11:T13"/>
    <mergeCell ref="N11:N13"/>
    <mergeCell ref="T14:T16"/>
    <mergeCell ref="N14:N16"/>
    <mergeCell ref="U8:U9"/>
    <mergeCell ref="T8:T10"/>
    <mergeCell ref="N8:N10"/>
    <mergeCell ref="M23:M24"/>
    <mergeCell ref="M14:M15"/>
    <mergeCell ref="M11:M12"/>
    <mergeCell ref="U14:U15"/>
    <mergeCell ref="U23:U24"/>
    <mergeCell ref="J14:J15"/>
    <mergeCell ref="J20:J21"/>
    <mergeCell ref="J8:J9"/>
    <mergeCell ref="J1:M1"/>
    <mergeCell ref="C50:C52"/>
    <mergeCell ref="I50:I52"/>
    <mergeCell ref="C44:C46"/>
    <mergeCell ref="M8:M9"/>
    <mergeCell ref="J32:J33"/>
    <mergeCell ref="J38:J39"/>
    <mergeCell ref="M35:M36"/>
    <mergeCell ref="I38:I40"/>
    <mergeCell ref="I26:I28"/>
    <mergeCell ref="I35:I37"/>
    <mergeCell ref="I23:I25"/>
    <mergeCell ref="I11:I13"/>
  </mergeCells>
  <phoneticPr fontId="1"/>
  <pageMargins left="0.78740157480314965" right="0.39370078740157483" top="0.78740157480314965" bottom="0.39370078740157483" header="0.51181102362204722" footer="0.51181102362204722"/>
  <pageSetup paperSize="13" orientation="portrait" horizontalDpi="360" verticalDpi="360" r:id="rId11"/>
  <headerFooter alignWithMargins="0">
    <oddHeader>&amp;L&amp;"HG丸ｺﾞｼｯｸM-PRO,標準"&amp;8&amp;F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</sheetPr>
  <dimension ref="A1:Z67"/>
  <sheetViews>
    <sheetView showGridLines="0" workbookViewId="0">
      <selection activeCell="Z40" sqref="Z40"/>
    </sheetView>
  </sheetViews>
  <sheetFormatPr defaultRowHeight="12" x14ac:dyDescent="0.15"/>
  <cols>
    <col min="1" max="1" width="3" style="48" customWidth="1"/>
    <col min="2" max="2" width="10.25" style="182" customWidth="1"/>
    <col min="3" max="3" width="2" style="59" customWidth="1"/>
    <col min="4" max="4" width="2.625" style="48" hidden="1" customWidth="1"/>
    <col min="5" max="7" width="2.5" style="270" customWidth="1"/>
    <col min="8" max="8" width="2" style="48" hidden="1" customWidth="1"/>
    <col min="9" max="9" width="2" style="59" customWidth="1"/>
    <col min="10" max="10" width="10.25" style="182" customWidth="1"/>
    <col min="11" max="11" width="3.75" style="48" customWidth="1"/>
    <col min="12" max="12" width="3" style="48" customWidth="1"/>
    <col min="13" max="13" width="10.25" style="182" customWidth="1"/>
    <col min="14" max="14" width="2" style="59" customWidth="1"/>
    <col min="15" max="15" width="2" style="48" hidden="1" customWidth="1"/>
    <col min="16" max="18" width="2.5" style="270" customWidth="1"/>
    <col min="19" max="19" width="2" style="48" hidden="1" customWidth="1"/>
    <col min="20" max="20" width="2" style="59" customWidth="1"/>
    <col min="21" max="21" width="10.25" style="182" customWidth="1"/>
    <col min="22" max="24" width="9" style="48" hidden="1" customWidth="1"/>
    <col min="25" max="16384" width="9" style="48"/>
  </cols>
  <sheetData>
    <row r="1" spans="1:24" s="62" customFormat="1" ht="13.5" customHeight="1" x14ac:dyDescent="0.15">
      <c r="A1" s="125"/>
      <c r="B1" s="185"/>
      <c r="C1" s="125"/>
      <c r="D1" s="125"/>
      <c r="E1" s="269"/>
      <c r="F1" s="269"/>
      <c r="G1" s="269"/>
      <c r="H1" s="125"/>
      <c r="I1" s="125"/>
      <c r="J1" s="185"/>
      <c r="K1" s="61" t="s">
        <v>55</v>
      </c>
      <c r="L1" s="61"/>
      <c r="M1" s="181"/>
      <c r="N1" s="61"/>
      <c r="O1" s="61"/>
      <c r="P1" s="272"/>
      <c r="Q1" s="272"/>
      <c r="R1" s="272"/>
      <c r="S1" s="61"/>
      <c r="T1" s="61"/>
      <c r="U1" s="181"/>
    </row>
    <row r="2" spans="1:24" ht="11.25" customHeight="1" x14ac:dyDescent="0.15">
      <c r="A2" s="50"/>
      <c r="B2" s="186"/>
      <c r="C2" s="65"/>
      <c r="D2" s="50"/>
      <c r="E2" s="260"/>
      <c r="F2" s="260"/>
      <c r="G2" s="260"/>
      <c r="H2" s="50"/>
      <c r="I2" s="65"/>
      <c r="J2" s="186"/>
    </row>
    <row r="3" spans="1:24" s="57" customFormat="1" ht="11.25" customHeight="1" x14ac:dyDescent="0.15">
      <c r="A3" s="57" t="s">
        <v>30</v>
      </c>
      <c r="B3" s="186"/>
      <c r="C3" s="65"/>
      <c r="D3" s="50"/>
      <c r="E3" s="260"/>
      <c r="F3" s="260"/>
      <c r="G3" s="260"/>
      <c r="H3" s="50"/>
      <c r="I3" s="65"/>
      <c r="J3" s="186"/>
      <c r="M3" s="183"/>
      <c r="P3" s="273"/>
      <c r="Q3" s="273"/>
      <c r="R3" s="273"/>
      <c r="U3" s="183"/>
    </row>
    <row r="4" spans="1:24" ht="11.25" customHeight="1" x14ac:dyDescent="0.15">
      <c r="A4" s="54"/>
      <c r="B4" s="187"/>
      <c r="C4" s="66"/>
      <c r="D4" s="54"/>
      <c r="E4" s="266"/>
      <c r="F4" s="266"/>
      <c r="G4" s="266"/>
      <c r="H4" s="54"/>
      <c r="I4" s="66"/>
      <c r="J4" s="187"/>
    </row>
    <row r="5" spans="1:24" ht="11.25" customHeight="1" x14ac:dyDescent="0.15">
      <c r="A5" s="45"/>
      <c r="B5" s="586" t="str">
        <f>トーナメント表!B156</f>
        <v>小出・伊藤</v>
      </c>
      <c r="C5" s="575">
        <f>SUM(D5:D7)</f>
        <v>1</v>
      </c>
      <c r="D5" s="46">
        <f t="shared" ref="D5:D43" si="0">IF(E5&gt;G5,1,0)</f>
        <v>0</v>
      </c>
      <c r="E5" s="263">
        <v>4</v>
      </c>
      <c r="F5" s="191" t="s">
        <v>78</v>
      </c>
      <c r="G5" s="261">
        <v>21</v>
      </c>
      <c r="H5" s="46">
        <f t="shared" ref="H5:H43" si="1">IF(G5&gt;E5,1,0)</f>
        <v>1</v>
      </c>
      <c r="I5" s="570">
        <f>SUM(H5:H7)</f>
        <v>2</v>
      </c>
      <c r="J5" s="584" t="str">
        <f>トーナメント表!B158</f>
        <v>豊田・林</v>
      </c>
      <c r="L5" s="45"/>
      <c r="M5" s="586" t="str">
        <f>トーナメント表!R152</f>
        <v>久松・遠山</v>
      </c>
      <c r="N5" s="575">
        <f>SUM(O5:O7)</f>
        <v>2</v>
      </c>
      <c r="O5" s="46">
        <f t="shared" ref="O5:O16" si="2">IF(P5&gt;R5,1,0)</f>
        <v>1</v>
      </c>
      <c r="P5" s="263">
        <v>21</v>
      </c>
      <c r="Q5" s="191" t="s">
        <v>78</v>
      </c>
      <c r="R5" s="261">
        <v>4</v>
      </c>
      <c r="S5" s="46">
        <f t="shared" ref="S5:S16" si="3">IF(R5&gt;P5,1,0)</f>
        <v>0</v>
      </c>
      <c r="T5" s="570">
        <f>SUM(S5:S7)</f>
        <v>0</v>
      </c>
      <c r="U5" s="584" t="str">
        <f>IF(C26=2,B26,J26)</f>
        <v>大鷹・迎</v>
      </c>
      <c r="V5" s="48">
        <v>1</v>
      </c>
      <c r="W5" s="48" t="e">
        <f>#REF!</f>
        <v>#REF!</v>
      </c>
      <c r="X5" s="48" t="e">
        <f>#REF!</f>
        <v>#REF!</v>
      </c>
    </row>
    <row r="6" spans="1:24" ht="11.25" customHeight="1" x14ac:dyDescent="0.15">
      <c r="A6" s="49">
        <v>1</v>
      </c>
      <c r="B6" s="587"/>
      <c r="C6" s="576"/>
      <c r="D6" s="50">
        <f t="shared" si="0"/>
        <v>1</v>
      </c>
      <c r="E6" s="264">
        <v>21</v>
      </c>
      <c r="F6" s="260" t="s">
        <v>78</v>
      </c>
      <c r="G6" s="262">
        <v>18</v>
      </c>
      <c r="H6" s="50">
        <f t="shared" si="1"/>
        <v>0</v>
      </c>
      <c r="I6" s="571"/>
      <c r="J6" s="585"/>
      <c r="L6" s="49">
        <v>18</v>
      </c>
      <c r="M6" s="587"/>
      <c r="N6" s="576"/>
      <c r="O6" s="50">
        <f t="shared" si="2"/>
        <v>1</v>
      </c>
      <c r="P6" s="264">
        <v>21</v>
      </c>
      <c r="Q6" s="260" t="s">
        <v>78</v>
      </c>
      <c r="R6" s="262">
        <v>0</v>
      </c>
      <c r="S6" s="50">
        <f t="shared" si="3"/>
        <v>0</v>
      </c>
      <c r="T6" s="571"/>
      <c r="U6" s="585"/>
      <c r="V6" s="48">
        <v>2</v>
      </c>
      <c r="W6" s="48" t="e">
        <f>#REF!</f>
        <v>#REF!</v>
      </c>
      <c r="X6" s="48" t="e">
        <f>#REF!</f>
        <v>#REF!</v>
      </c>
    </row>
    <row r="7" spans="1:24" ht="11.25" customHeight="1" x14ac:dyDescent="0.15">
      <c r="A7" s="53"/>
      <c r="B7" s="184" t="str">
        <f>VLOOKUP(B5,Ｄ!$D$3:$E$67,2,FALSE)</f>
        <v>（辰巳台）</v>
      </c>
      <c r="C7" s="577"/>
      <c r="D7" s="54">
        <f t="shared" si="0"/>
        <v>0</v>
      </c>
      <c r="E7" s="265">
        <v>15</v>
      </c>
      <c r="F7" s="266" t="s">
        <v>78</v>
      </c>
      <c r="G7" s="200">
        <v>21</v>
      </c>
      <c r="H7" s="54">
        <f t="shared" si="1"/>
        <v>1</v>
      </c>
      <c r="I7" s="572"/>
      <c r="J7" s="188" t="str">
        <f>VLOOKUP(J5,Ｄ!$D$3:$E$67,2,FALSE)</f>
        <v>（東金西）</v>
      </c>
      <c r="L7" s="53"/>
      <c r="M7" s="184" t="str">
        <f>VLOOKUP(M5,Ｄ!$D$3:$E$67,2,FALSE)</f>
        <v>（松戸四）</v>
      </c>
      <c r="N7" s="577"/>
      <c r="O7" s="54">
        <f t="shared" si="2"/>
        <v>0</v>
      </c>
      <c r="P7" s="265"/>
      <c r="Q7" s="266" t="s">
        <v>78</v>
      </c>
      <c r="R7" s="200"/>
      <c r="S7" s="54">
        <f t="shared" si="3"/>
        <v>0</v>
      </c>
      <c r="T7" s="572"/>
      <c r="U7" s="188" t="str">
        <f>VLOOKUP(U5,Ｄ!$D$3:$E$67,2,FALSE)</f>
        <v>（中原）</v>
      </c>
      <c r="V7" s="48">
        <v>3</v>
      </c>
      <c r="W7" s="48" t="str">
        <f>B5</f>
        <v>小出・伊藤</v>
      </c>
      <c r="X7" s="48" t="str">
        <f>J5</f>
        <v>豊田・林</v>
      </c>
    </row>
    <row r="8" spans="1:24" ht="11.25" customHeight="1" x14ac:dyDescent="0.15">
      <c r="A8" s="45"/>
      <c r="B8" s="586" t="str">
        <f>トーナメント表!B160</f>
        <v>田中・橋本</v>
      </c>
      <c r="C8" s="575">
        <f>SUM(D8:D10)</f>
        <v>0</v>
      </c>
      <c r="D8" s="46">
        <f t="shared" si="0"/>
        <v>0</v>
      </c>
      <c r="E8" s="263">
        <v>13</v>
      </c>
      <c r="F8" s="191" t="s">
        <v>78</v>
      </c>
      <c r="G8" s="261">
        <v>21</v>
      </c>
      <c r="H8" s="46">
        <f t="shared" si="1"/>
        <v>1</v>
      </c>
      <c r="I8" s="570">
        <f>SUM(H8:H10)</f>
        <v>2</v>
      </c>
      <c r="J8" s="584" t="str">
        <f>トーナメント表!B162</f>
        <v>高木・梅田</v>
      </c>
      <c r="L8" s="45"/>
      <c r="M8" s="586" t="str">
        <f>IF(C29=2,B29,J29)</f>
        <v>後藤・中井</v>
      </c>
      <c r="N8" s="575">
        <f>SUM(O8:O10)</f>
        <v>0</v>
      </c>
      <c r="O8" s="46">
        <f t="shared" si="2"/>
        <v>0</v>
      </c>
      <c r="P8" s="263">
        <v>20</v>
      </c>
      <c r="Q8" s="191" t="s">
        <v>78</v>
      </c>
      <c r="R8" s="261">
        <v>22</v>
      </c>
      <c r="S8" s="46">
        <f t="shared" si="3"/>
        <v>1</v>
      </c>
      <c r="T8" s="570">
        <f>SUM(S8:S10)</f>
        <v>2</v>
      </c>
      <c r="U8" s="584" t="str">
        <f>IF(C32=2,B32,J32)</f>
        <v>高坂・峯</v>
      </c>
      <c r="V8" s="48">
        <v>4</v>
      </c>
      <c r="W8" s="48" t="str">
        <f>B8</f>
        <v>田中・橋本</v>
      </c>
      <c r="X8" s="48" t="str">
        <f>J8</f>
        <v>高木・梅田</v>
      </c>
    </row>
    <row r="9" spans="1:24" ht="11.25" customHeight="1" x14ac:dyDescent="0.15">
      <c r="A9" s="49">
        <v>2</v>
      </c>
      <c r="B9" s="587"/>
      <c r="C9" s="576"/>
      <c r="D9" s="50">
        <f t="shared" si="0"/>
        <v>0</v>
      </c>
      <c r="E9" s="264">
        <v>16</v>
      </c>
      <c r="F9" s="260" t="s">
        <v>78</v>
      </c>
      <c r="G9" s="262">
        <v>21</v>
      </c>
      <c r="H9" s="50">
        <f t="shared" si="1"/>
        <v>1</v>
      </c>
      <c r="I9" s="571"/>
      <c r="J9" s="585"/>
      <c r="L9" s="49">
        <v>19</v>
      </c>
      <c r="M9" s="587"/>
      <c r="N9" s="576"/>
      <c r="O9" s="50">
        <f t="shared" si="2"/>
        <v>0</v>
      </c>
      <c r="P9" s="264">
        <v>17</v>
      </c>
      <c r="Q9" s="260" t="s">
        <v>78</v>
      </c>
      <c r="R9" s="262">
        <v>21</v>
      </c>
      <c r="S9" s="50">
        <f t="shared" si="3"/>
        <v>1</v>
      </c>
      <c r="T9" s="571"/>
      <c r="U9" s="585"/>
      <c r="V9" s="48">
        <v>5</v>
      </c>
      <c r="W9" s="48" t="e">
        <f>#REF!</f>
        <v>#REF!</v>
      </c>
      <c r="X9" s="48" t="e">
        <f>#REF!</f>
        <v>#REF!</v>
      </c>
    </row>
    <row r="10" spans="1:24" ht="11.25" customHeight="1" x14ac:dyDescent="0.15">
      <c r="A10" s="53"/>
      <c r="B10" s="184" t="str">
        <f>VLOOKUP(B8,Ｄ!$D$3:$E$67,2,FALSE)</f>
        <v>（新松戸南）</v>
      </c>
      <c r="C10" s="577"/>
      <c r="D10" s="54">
        <f t="shared" si="0"/>
        <v>0</v>
      </c>
      <c r="E10" s="265"/>
      <c r="F10" s="266" t="s">
        <v>78</v>
      </c>
      <c r="G10" s="200"/>
      <c r="H10" s="54">
        <f t="shared" si="1"/>
        <v>0</v>
      </c>
      <c r="I10" s="572"/>
      <c r="J10" s="188" t="str">
        <f>VLOOKUP(J8,Ｄ!$D$3:$E$67,2,FALSE)</f>
        <v>（桜台）</v>
      </c>
      <c r="L10" s="53"/>
      <c r="M10" s="184" t="str">
        <f>VLOOKUP(M8,Ｄ!$D$3:$E$67,2,FALSE)</f>
        <v>（大網）</v>
      </c>
      <c r="N10" s="577"/>
      <c r="O10" s="54">
        <f t="shared" si="2"/>
        <v>0</v>
      </c>
      <c r="P10" s="265"/>
      <c r="Q10" s="266" t="s">
        <v>78</v>
      </c>
      <c r="R10" s="200"/>
      <c r="S10" s="54">
        <f t="shared" si="3"/>
        <v>0</v>
      </c>
      <c r="T10" s="572"/>
      <c r="U10" s="188" t="str">
        <f>VLOOKUP(U8,Ｄ!$D$3:$E$67,2,FALSE)</f>
        <v>（桜台）</v>
      </c>
      <c r="V10" s="48">
        <v>6</v>
      </c>
      <c r="W10" s="48" t="str">
        <f>B11</f>
        <v>織笠・橋本</v>
      </c>
      <c r="X10" s="48" t="str">
        <f>J11</f>
        <v>阿部・林</v>
      </c>
    </row>
    <row r="11" spans="1:24" ht="11.25" customHeight="1" x14ac:dyDescent="0.15">
      <c r="A11" s="45"/>
      <c r="B11" s="586" t="str">
        <f>トーナメント表!B164</f>
        <v>織笠・橋本</v>
      </c>
      <c r="C11" s="575">
        <f>SUM(D11:D13)</f>
        <v>2</v>
      </c>
      <c r="D11" s="46">
        <f t="shared" si="0"/>
        <v>1</v>
      </c>
      <c r="E11" s="263">
        <v>21</v>
      </c>
      <c r="F11" s="191" t="s">
        <v>78</v>
      </c>
      <c r="G11" s="261">
        <v>12</v>
      </c>
      <c r="H11" s="46">
        <f t="shared" si="1"/>
        <v>0</v>
      </c>
      <c r="I11" s="570">
        <f>SUM(H11:H13)</f>
        <v>0</v>
      </c>
      <c r="J11" s="584" t="str">
        <f>トーナメント表!B166</f>
        <v>阿部・林</v>
      </c>
      <c r="L11" s="45"/>
      <c r="M11" s="586" t="str">
        <f>IF(C35=2,B35,J35)</f>
        <v>加藤・松井</v>
      </c>
      <c r="N11" s="575">
        <f>SUM(O11:O13)</f>
        <v>2</v>
      </c>
      <c r="O11" s="46">
        <f t="shared" si="2"/>
        <v>1</v>
      </c>
      <c r="P11" s="263">
        <v>21</v>
      </c>
      <c r="Q11" s="191" t="s">
        <v>78</v>
      </c>
      <c r="R11" s="261">
        <v>5</v>
      </c>
      <c r="S11" s="46">
        <f t="shared" si="3"/>
        <v>0</v>
      </c>
      <c r="T11" s="570">
        <f>SUM(S11:S13)</f>
        <v>0</v>
      </c>
      <c r="U11" s="584" t="str">
        <f>IF(C38=2,B38,J38)</f>
        <v>藤野・吉田</v>
      </c>
      <c r="V11" s="48">
        <v>7</v>
      </c>
      <c r="W11" s="48" t="str">
        <f>B14</f>
        <v>豊田・鈴木</v>
      </c>
      <c r="X11" s="48" t="str">
        <f>J14</f>
        <v>石黒・林崎</v>
      </c>
    </row>
    <row r="12" spans="1:24" ht="11.25" customHeight="1" x14ac:dyDescent="0.15">
      <c r="A12" s="49">
        <v>3</v>
      </c>
      <c r="B12" s="587"/>
      <c r="C12" s="576"/>
      <c r="D12" s="50">
        <f t="shared" si="0"/>
        <v>1</v>
      </c>
      <c r="E12" s="264">
        <v>21</v>
      </c>
      <c r="F12" s="260" t="s">
        <v>78</v>
      </c>
      <c r="G12" s="262">
        <v>15</v>
      </c>
      <c r="H12" s="50">
        <f t="shared" si="1"/>
        <v>0</v>
      </c>
      <c r="I12" s="571"/>
      <c r="J12" s="585"/>
      <c r="L12" s="49">
        <v>20</v>
      </c>
      <c r="M12" s="587"/>
      <c r="N12" s="576"/>
      <c r="O12" s="50">
        <f t="shared" si="2"/>
        <v>1</v>
      </c>
      <c r="P12" s="264">
        <v>21</v>
      </c>
      <c r="Q12" s="260" t="s">
        <v>78</v>
      </c>
      <c r="R12" s="262">
        <v>5</v>
      </c>
      <c r="S12" s="50">
        <f t="shared" si="3"/>
        <v>0</v>
      </c>
      <c r="T12" s="571"/>
      <c r="U12" s="585"/>
      <c r="V12" s="48">
        <v>8</v>
      </c>
      <c r="W12" s="48" t="str">
        <f>B17</f>
        <v>蝦原・星野</v>
      </c>
      <c r="X12" s="48" t="str">
        <f>J17</f>
        <v>椎名・石井</v>
      </c>
    </row>
    <row r="13" spans="1:24" ht="11.25" customHeight="1" x14ac:dyDescent="0.15">
      <c r="A13" s="53"/>
      <c r="B13" s="184" t="str">
        <f>VLOOKUP(B11,Ｄ!$D$3:$E$67,2,FALSE)</f>
        <v>（大津ケ丘）</v>
      </c>
      <c r="C13" s="577"/>
      <c r="D13" s="54">
        <f t="shared" si="0"/>
        <v>0</v>
      </c>
      <c r="E13" s="265"/>
      <c r="F13" s="266" t="s">
        <v>78</v>
      </c>
      <c r="G13" s="200"/>
      <c r="H13" s="54">
        <f t="shared" si="1"/>
        <v>0</v>
      </c>
      <c r="I13" s="572"/>
      <c r="J13" s="188" t="str">
        <f>VLOOKUP(J11,Ｄ!$D$3:$E$67,2,FALSE)</f>
        <v>（千城台南）</v>
      </c>
      <c r="L13" s="53"/>
      <c r="M13" s="184" t="str">
        <f>VLOOKUP(M11,Ｄ!$D$3:$E$67,2,FALSE)</f>
        <v>（貝塚）</v>
      </c>
      <c r="N13" s="577"/>
      <c r="O13" s="54">
        <f t="shared" si="2"/>
        <v>0</v>
      </c>
      <c r="P13" s="265"/>
      <c r="Q13" s="266" t="s">
        <v>78</v>
      </c>
      <c r="R13" s="200"/>
      <c r="S13" s="54">
        <f t="shared" si="3"/>
        <v>0</v>
      </c>
      <c r="T13" s="572"/>
      <c r="U13" s="188" t="str">
        <f>VLOOKUP(U11,Ｄ!$D$3:$E$67,2,FALSE)</f>
        <v>（大穴）</v>
      </c>
      <c r="V13" s="48">
        <v>9</v>
      </c>
      <c r="W13" s="48" t="str">
        <f>B20</f>
        <v>古橋・鈴木</v>
      </c>
      <c r="X13" s="48" t="str">
        <f>J20</f>
        <v>北崎・伊藤</v>
      </c>
    </row>
    <row r="14" spans="1:24" ht="11.25" customHeight="1" x14ac:dyDescent="0.15">
      <c r="A14" s="45"/>
      <c r="B14" s="586" t="str">
        <f>トーナメント表!B168</f>
        <v>豊田・鈴木</v>
      </c>
      <c r="C14" s="575">
        <f>SUM(D14:D16)</f>
        <v>1</v>
      </c>
      <c r="D14" s="46">
        <f t="shared" si="0"/>
        <v>1</v>
      </c>
      <c r="E14" s="263">
        <v>21</v>
      </c>
      <c r="F14" s="191" t="s">
        <v>78</v>
      </c>
      <c r="G14" s="261">
        <v>19</v>
      </c>
      <c r="H14" s="46">
        <f t="shared" si="1"/>
        <v>0</v>
      </c>
      <c r="I14" s="570">
        <f>SUM(H14:H16)</f>
        <v>2</v>
      </c>
      <c r="J14" s="584" t="str">
        <f>トーナメント表!B170</f>
        <v>石黒・林崎</v>
      </c>
      <c r="L14" s="45"/>
      <c r="M14" s="586" t="str">
        <f>IF(C41=2,B41,J41)</f>
        <v>寺本・山下</v>
      </c>
      <c r="N14" s="575">
        <f>SUM(O14:O16)</f>
        <v>0</v>
      </c>
      <c r="O14" s="46">
        <f t="shared" si="2"/>
        <v>0</v>
      </c>
      <c r="P14" s="263">
        <v>7</v>
      </c>
      <c r="Q14" s="191" t="s">
        <v>78</v>
      </c>
      <c r="R14" s="261">
        <v>21</v>
      </c>
      <c r="S14" s="46">
        <f t="shared" si="3"/>
        <v>1</v>
      </c>
      <c r="T14" s="570">
        <f>SUM(S14:S16)</f>
        <v>2</v>
      </c>
      <c r="U14" s="584" t="str">
        <f>トーナメント表!R182</f>
        <v>平井･有川(早)</v>
      </c>
      <c r="V14" s="48">
        <v>10</v>
      </c>
      <c r="W14" s="48" t="str">
        <f>B23</f>
        <v>河村・齊藤</v>
      </c>
      <c r="X14" s="48" t="str">
        <f>J23</f>
        <v>宇津宮・坂井</v>
      </c>
    </row>
    <row r="15" spans="1:24" ht="11.25" customHeight="1" x14ac:dyDescent="0.15">
      <c r="A15" s="49">
        <v>4</v>
      </c>
      <c r="B15" s="587"/>
      <c r="C15" s="576"/>
      <c r="D15" s="50">
        <f t="shared" si="0"/>
        <v>0</v>
      </c>
      <c r="E15" s="264">
        <v>19</v>
      </c>
      <c r="F15" s="260" t="s">
        <v>78</v>
      </c>
      <c r="G15" s="262">
        <v>21</v>
      </c>
      <c r="H15" s="50">
        <f t="shared" si="1"/>
        <v>1</v>
      </c>
      <c r="I15" s="571"/>
      <c r="J15" s="585"/>
      <c r="L15" s="49">
        <v>21</v>
      </c>
      <c r="M15" s="587"/>
      <c r="N15" s="576"/>
      <c r="O15" s="50">
        <f t="shared" si="2"/>
        <v>0</v>
      </c>
      <c r="P15" s="264">
        <v>9</v>
      </c>
      <c r="Q15" s="260" t="s">
        <v>78</v>
      </c>
      <c r="R15" s="262">
        <v>21</v>
      </c>
      <c r="S15" s="50">
        <f t="shared" si="3"/>
        <v>1</v>
      </c>
      <c r="T15" s="571"/>
      <c r="U15" s="585"/>
      <c r="V15" s="48">
        <v>11</v>
      </c>
      <c r="W15" s="48" t="e">
        <f>#REF!</f>
        <v>#REF!</v>
      </c>
      <c r="X15" s="48" t="e">
        <f>#REF!</f>
        <v>#REF!</v>
      </c>
    </row>
    <row r="16" spans="1:24" ht="11.25" customHeight="1" x14ac:dyDescent="0.15">
      <c r="A16" s="53"/>
      <c r="B16" s="184" t="str">
        <f>VLOOKUP(B14,Ｄ!$D$3:$E$67,2,FALSE)</f>
        <v>（市川五）</v>
      </c>
      <c r="C16" s="577"/>
      <c r="D16" s="54">
        <f t="shared" si="0"/>
        <v>0</v>
      </c>
      <c r="E16" s="265">
        <v>8</v>
      </c>
      <c r="F16" s="454" t="s">
        <v>81</v>
      </c>
      <c r="G16" s="200">
        <v>21</v>
      </c>
      <c r="H16" s="54">
        <f t="shared" si="1"/>
        <v>1</v>
      </c>
      <c r="I16" s="572"/>
      <c r="J16" s="188" t="str">
        <f>VLOOKUP(J14,Ｄ!$D$3:$E$67,2,FALSE)</f>
        <v>（有吉）</v>
      </c>
      <c r="L16" s="53"/>
      <c r="M16" s="184" t="str">
        <f>VLOOKUP(M14,Ｄ!$D$3:$E$67,2,FALSE)</f>
        <v>（市川一）</v>
      </c>
      <c r="N16" s="577"/>
      <c r="O16" s="54">
        <f t="shared" si="2"/>
        <v>0</v>
      </c>
      <c r="P16" s="265"/>
      <c r="Q16" s="266" t="s">
        <v>78</v>
      </c>
      <c r="R16" s="200"/>
      <c r="S16" s="54">
        <f t="shared" si="3"/>
        <v>0</v>
      </c>
      <c r="T16" s="572"/>
      <c r="U16" s="188" t="str">
        <f>VLOOKUP(U14,Ｄ!$D$3:$E$67,2,FALSE)</f>
        <v>（西武台千葉）</v>
      </c>
      <c r="V16" s="48">
        <v>12</v>
      </c>
      <c r="W16" s="48" t="str">
        <f>B26</f>
        <v>大鷹・迎</v>
      </c>
      <c r="X16" s="48" t="str">
        <f>J26</f>
        <v>一ノ瀬・市川</v>
      </c>
    </row>
    <row r="17" spans="1:24" ht="11.25" customHeight="1" x14ac:dyDescent="0.15">
      <c r="A17" s="45"/>
      <c r="B17" s="586" t="str">
        <f>トーナメント表!B172</f>
        <v>蝦原・星野</v>
      </c>
      <c r="C17" s="575">
        <f>SUM(D17:D19)</f>
        <v>1</v>
      </c>
      <c r="D17" s="46">
        <f t="shared" si="0"/>
        <v>1</v>
      </c>
      <c r="E17" s="263">
        <v>21</v>
      </c>
      <c r="F17" s="191" t="s">
        <v>78</v>
      </c>
      <c r="G17" s="261">
        <v>12</v>
      </c>
      <c r="H17" s="46">
        <f t="shared" si="1"/>
        <v>0</v>
      </c>
      <c r="I17" s="570">
        <f>SUM(H17:H19)</f>
        <v>2</v>
      </c>
      <c r="J17" s="584" t="str">
        <f>トーナメント表!B174</f>
        <v>椎名・石井</v>
      </c>
      <c r="N17" s="48"/>
      <c r="P17" s="271"/>
      <c r="Q17" s="271"/>
      <c r="R17" s="271"/>
      <c r="T17" s="48"/>
      <c r="V17" s="48">
        <v>13</v>
      </c>
      <c r="W17" s="48" t="str">
        <f>B29</f>
        <v>柴田・川島</v>
      </c>
      <c r="X17" s="48" t="str">
        <f>J29</f>
        <v>後藤・中井</v>
      </c>
    </row>
    <row r="18" spans="1:24" ht="11.25" customHeight="1" x14ac:dyDescent="0.15">
      <c r="A18" s="49">
        <v>5</v>
      </c>
      <c r="B18" s="587"/>
      <c r="C18" s="576"/>
      <c r="D18" s="50">
        <f t="shared" si="0"/>
        <v>0</v>
      </c>
      <c r="E18" s="264">
        <v>16</v>
      </c>
      <c r="F18" s="260" t="s">
        <v>78</v>
      </c>
      <c r="G18" s="262">
        <v>21</v>
      </c>
      <c r="H18" s="50">
        <f t="shared" si="1"/>
        <v>1</v>
      </c>
      <c r="I18" s="571"/>
      <c r="J18" s="585"/>
      <c r="L18" s="60" t="s">
        <v>32</v>
      </c>
      <c r="N18" s="48"/>
      <c r="P18" s="271"/>
      <c r="Q18" s="271"/>
      <c r="R18" s="271"/>
      <c r="T18" s="48"/>
      <c r="V18" s="48">
        <v>14</v>
      </c>
      <c r="W18" s="48" t="str">
        <f>B32</f>
        <v>菊地・須藤</v>
      </c>
      <c r="X18" s="48" t="str">
        <f>J32</f>
        <v>高坂・峯</v>
      </c>
    </row>
    <row r="19" spans="1:24" ht="11.25" customHeight="1" x14ac:dyDescent="0.15">
      <c r="A19" s="53"/>
      <c r="B19" s="184" t="str">
        <f>VLOOKUP(B17,Ｄ!$D$3:$E$67,2,FALSE)</f>
        <v>（木刈）</v>
      </c>
      <c r="C19" s="577"/>
      <c r="D19" s="54">
        <f t="shared" si="0"/>
        <v>0</v>
      </c>
      <c r="E19" s="265">
        <v>17</v>
      </c>
      <c r="F19" s="266" t="s">
        <v>78</v>
      </c>
      <c r="G19" s="200">
        <v>21</v>
      </c>
      <c r="H19" s="54">
        <f t="shared" si="1"/>
        <v>1</v>
      </c>
      <c r="I19" s="572"/>
      <c r="J19" s="188" t="str">
        <f>VLOOKUP(J17,Ｄ!$D$3:$E$67,2,FALSE)</f>
        <v>（大穴）</v>
      </c>
      <c r="N19" s="48"/>
      <c r="P19" s="271"/>
      <c r="Q19" s="271"/>
      <c r="R19" s="271"/>
      <c r="T19" s="48"/>
      <c r="V19" s="48">
        <v>15</v>
      </c>
      <c r="W19" s="48" t="str">
        <f>B35</f>
        <v>加藤・松井</v>
      </c>
      <c r="X19" s="48" t="str">
        <f>J35</f>
        <v>加藤・吉田</v>
      </c>
    </row>
    <row r="20" spans="1:24" ht="11.25" customHeight="1" x14ac:dyDescent="0.15">
      <c r="A20" s="45"/>
      <c r="B20" s="586" t="str">
        <f>トーナメント表!B176</f>
        <v>古橋・鈴木</v>
      </c>
      <c r="C20" s="575">
        <f>SUM(D20:D22)</f>
        <v>2</v>
      </c>
      <c r="D20" s="46">
        <f>IF(E20&gt;G20,1,0)</f>
        <v>1</v>
      </c>
      <c r="E20" s="263">
        <v>21</v>
      </c>
      <c r="F20" s="191" t="s">
        <v>78</v>
      </c>
      <c r="G20" s="261">
        <v>4</v>
      </c>
      <c r="H20" s="46">
        <f>IF(G20&gt;E20,1,0)</f>
        <v>0</v>
      </c>
      <c r="I20" s="570">
        <f>SUM(H20:H22)</f>
        <v>0</v>
      </c>
      <c r="J20" s="584" t="str">
        <f>トーナメント表!B178</f>
        <v>北崎・伊藤</v>
      </c>
      <c r="L20" s="45"/>
      <c r="M20" s="586" t="str">
        <f>IF(C47=2,B47,J47)</f>
        <v>有川(友)･小沼</v>
      </c>
      <c r="N20" s="575">
        <f>SUM(O20:O22)</f>
        <v>2</v>
      </c>
      <c r="O20" s="46">
        <f t="shared" ref="O20:O31" si="4">IF(P20&gt;R20,1,0)</f>
        <v>1</v>
      </c>
      <c r="P20" s="263">
        <v>21</v>
      </c>
      <c r="Q20" s="191" t="s">
        <v>78</v>
      </c>
      <c r="R20" s="261">
        <v>5</v>
      </c>
      <c r="S20" s="46">
        <f t="shared" ref="S20:S31" si="5">IF(R20&gt;P20,1,0)</f>
        <v>0</v>
      </c>
      <c r="T20" s="570">
        <f>SUM(S20:S22)</f>
        <v>0</v>
      </c>
      <c r="U20" s="584" t="str">
        <f>IF(C50=2,B50,J50)</f>
        <v>織笠・橋本</v>
      </c>
      <c r="V20" s="48">
        <v>16</v>
      </c>
      <c r="W20" s="48" t="str">
        <f>B38</f>
        <v>伊東・小谷野</v>
      </c>
      <c r="X20" s="48" t="str">
        <f>J38</f>
        <v>藤野・吉田</v>
      </c>
    </row>
    <row r="21" spans="1:24" ht="11.25" customHeight="1" x14ac:dyDescent="0.15">
      <c r="A21" s="49">
        <v>6</v>
      </c>
      <c r="B21" s="587"/>
      <c r="C21" s="576"/>
      <c r="D21" s="50">
        <f>IF(E21&gt;G21,1,0)</f>
        <v>1</v>
      </c>
      <c r="E21" s="264">
        <v>21</v>
      </c>
      <c r="F21" s="260" t="s">
        <v>78</v>
      </c>
      <c r="G21" s="262">
        <v>2</v>
      </c>
      <c r="H21" s="50">
        <f>IF(G21&gt;E21,1,0)</f>
        <v>0</v>
      </c>
      <c r="I21" s="571"/>
      <c r="J21" s="585"/>
      <c r="L21" s="49">
        <v>22</v>
      </c>
      <c r="M21" s="587"/>
      <c r="N21" s="576"/>
      <c r="O21" s="50">
        <f t="shared" si="4"/>
        <v>1</v>
      </c>
      <c r="P21" s="264">
        <v>21</v>
      </c>
      <c r="Q21" s="260" t="s">
        <v>78</v>
      </c>
      <c r="R21" s="262">
        <v>4</v>
      </c>
      <c r="S21" s="50">
        <f t="shared" si="5"/>
        <v>0</v>
      </c>
      <c r="T21" s="571"/>
      <c r="U21" s="585"/>
      <c r="V21" s="48">
        <v>17</v>
      </c>
      <c r="W21" s="48" t="str">
        <f>B41</f>
        <v>佐藤・林</v>
      </c>
      <c r="X21" s="48" t="str">
        <f>J41</f>
        <v>寺本・山下</v>
      </c>
    </row>
    <row r="22" spans="1:24" ht="11.25" customHeight="1" x14ac:dyDescent="0.15">
      <c r="A22" s="53"/>
      <c r="B22" s="184" t="str">
        <f>VLOOKUP(B20,Ｄ!$D$3:$E$67,2,FALSE)</f>
        <v>（西武台千葉）</v>
      </c>
      <c r="C22" s="577"/>
      <c r="D22" s="54">
        <f>IF(E22&gt;G22,1,0)</f>
        <v>0</v>
      </c>
      <c r="E22" s="265"/>
      <c r="F22" s="266" t="s">
        <v>78</v>
      </c>
      <c r="G22" s="200"/>
      <c r="H22" s="54">
        <f>IF(G22&gt;E22,1,0)</f>
        <v>0</v>
      </c>
      <c r="I22" s="572"/>
      <c r="J22" s="188" t="str">
        <f>VLOOKUP(J20,Ｄ!$D$3:$E$67,2,FALSE)</f>
        <v>（旭二）</v>
      </c>
      <c r="L22" s="53"/>
      <c r="M22" s="184" t="str">
        <f>VLOOKUP(M20,Ｄ!$D$3:$E$67,2,FALSE)</f>
        <v>（西武台千葉）</v>
      </c>
      <c r="N22" s="577"/>
      <c r="O22" s="54">
        <f t="shared" si="4"/>
        <v>0</v>
      </c>
      <c r="P22" s="265"/>
      <c r="Q22" s="266" t="s">
        <v>78</v>
      </c>
      <c r="R22" s="200"/>
      <c r="S22" s="54">
        <f t="shared" si="5"/>
        <v>0</v>
      </c>
      <c r="T22" s="572"/>
      <c r="U22" s="188" t="str">
        <f>VLOOKUP(U20,Ｄ!$D$3:$E$67,2,FALSE)</f>
        <v>（大津ケ丘）</v>
      </c>
      <c r="V22" s="48">
        <v>18</v>
      </c>
      <c r="W22" s="48" t="e">
        <f>#REF!</f>
        <v>#REF!</v>
      </c>
      <c r="X22" s="48" t="e">
        <f>#REF!</f>
        <v>#REF!</v>
      </c>
    </row>
    <row r="23" spans="1:24" ht="11.25" customHeight="1" x14ac:dyDescent="0.15">
      <c r="A23" s="45"/>
      <c r="B23" s="586" t="str">
        <f>トーナメント表!B180</f>
        <v>河村・齊藤</v>
      </c>
      <c r="C23" s="575">
        <f>SUM(D23:D25)</f>
        <v>0</v>
      </c>
      <c r="D23" s="46">
        <f t="shared" si="0"/>
        <v>0</v>
      </c>
      <c r="E23" s="263">
        <v>3</v>
      </c>
      <c r="F23" s="191" t="s">
        <v>78</v>
      </c>
      <c r="G23" s="261">
        <v>21</v>
      </c>
      <c r="H23" s="46">
        <f t="shared" si="1"/>
        <v>1</v>
      </c>
      <c r="I23" s="570">
        <f>SUM(H23:H25)</f>
        <v>2</v>
      </c>
      <c r="J23" s="584" t="str">
        <f>トーナメント表!B182</f>
        <v>宇津宮・坂井</v>
      </c>
      <c r="L23" s="45"/>
      <c r="M23" s="586" t="str">
        <f>IF(C53=2,B53,J53)</f>
        <v>石黒・林崎</v>
      </c>
      <c r="N23" s="575">
        <f>SUM(O23:O25)</f>
        <v>0</v>
      </c>
      <c r="O23" s="46">
        <f t="shared" si="4"/>
        <v>0</v>
      </c>
      <c r="P23" s="263">
        <v>6</v>
      </c>
      <c r="Q23" s="191" t="s">
        <v>78</v>
      </c>
      <c r="R23" s="261">
        <v>21</v>
      </c>
      <c r="S23" s="46">
        <f t="shared" si="5"/>
        <v>1</v>
      </c>
      <c r="T23" s="570">
        <f>SUM(S23:S25)</f>
        <v>2</v>
      </c>
      <c r="U23" s="584" t="str">
        <f>IF(C56=2,B56,J56)</f>
        <v>宇津宮・坂井</v>
      </c>
      <c r="V23" s="48">
        <v>19</v>
      </c>
      <c r="W23" s="48" t="str">
        <f>B47</f>
        <v>有川(友)･小沼</v>
      </c>
      <c r="X23" s="48" t="str">
        <f>J47</f>
        <v>豊田・林</v>
      </c>
    </row>
    <row r="24" spans="1:24" ht="11.25" customHeight="1" x14ac:dyDescent="0.15">
      <c r="A24" s="49">
        <v>7</v>
      </c>
      <c r="B24" s="587"/>
      <c r="C24" s="576"/>
      <c r="D24" s="50">
        <f t="shared" si="0"/>
        <v>0</v>
      </c>
      <c r="E24" s="264">
        <v>0</v>
      </c>
      <c r="F24" s="260" t="s">
        <v>78</v>
      </c>
      <c r="G24" s="262">
        <v>21</v>
      </c>
      <c r="H24" s="50">
        <f t="shared" si="1"/>
        <v>1</v>
      </c>
      <c r="I24" s="571"/>
      <c r="J24" s="585"/>
      <c r="L24" s="49">
        <v>23</v>
      </c>
      <c r="M24" s="587"/>
      <c r="N24" s="576"/>
      <c r="O24" s="50">
        <f t="shared" si="4"/>
        <v>0</v>
      </c>
      <c r="P24" s="264">
        <v>2</v>
      </c>
      <c r="Q24" s="260" t="s">
        <v>78</v>
      </c>
      <c r="R24" s="262">
        <v>21</v>
      </c>
      <c r="S24" s="50">
        <f t="shared" si="5"/>
        <v>1</v>
      </c>
      <c r="T24" s="571"/>
      <c r="U24" s="585"/>
      <c r="V24" s="48">
        <v>20</v>
      </c>
      <c r="W24" s="48" t="str">
        <f>B50</f>
        <v>高木・梅田</v>
      </c>
      <c r="X24" s="48" t="str">
        <f>J50</f>
        <v>織笠・橋本</v>
      </c>
    </row>
    <row r="25" spans="1:24" ht="11.25" customHeight="1" x14ac:dyDescent="0.15">
      <c r="A25" s="53"/>
      <c r="B25" s="184" t="str">
        <f>VLOOKUP(B23,Ｄ!$D$3:$E$67,2,FALSE)</f>
        <v>（周西南）</v>
      </c>
      <c r="C25" s="577"/>
      <c r="D25" s="54">
        <f t="shared" si="0"/>
        <v>0</v>
      </c>
      <c r="E25" s="265"/>
      <c r="F25" s="266" t="s">
        <v>78</v>
      </c>
      <c r="G25" s="200"/>
      <c r="H25" s="54">
        <f t="shared" si="1"/>
        <v>0</v>
      </c>
      <c r="I25" s="572"/>
      <c r="J25" s="188" t="str">
        <f>VLOOKUP(J23,Ｄ!$D$3:$E$67,2,FALSE)</f>
        <v>（松戸四）</v>
      </c>
      <c r="L25" s="53"/>
      <c r="M25" s="184" t="str">
        <f>VLOOKUP(M23,Ｄ!$D$3:$E$67,2,FALSE)</f>
        <v>（有吉）</v>
      </c>
      <c r="N25" s="577"/>
      <c r="O25" s="54">
        <f t="shared" si="4"/>
        <v>0</v>
      </c>
      <c r="P25" s="265"/>
      <c r="Q25" s="266" t="s">
        <v>78</v>
      </c>
      <c r="R25" s="200"/>
      <c r="S25" s="54">
        <f t="shared" si="5"/>
        <v>0</v>
      </c>
      <c r="T25" s="572"/>
      <c r="U25" s="188" t="str">
        <f>VLOOKUP(U23,Ｄ!$D$3:$E$67,2,FALSE)</f>
        <v>（松戸四）</v>
      </c>
      <c r="V25" s="48">
        <v>21</v>
      </c>
      <c r="W25" s="48" t="str">
        <f>B53</f>
        <v>石黒・林崎</v>
      </c>
      <c r="X25" s="48" t="str">
        <f>J53</f>
        <v>椎名・石井</v>
      </c>
    </row>
    <row r="26" spans="1:24" ht="11.25" customHeight="1" x14ac:dyDescent="0.15">
      <c r="A26" s="45"/>
      <c r="B26" s="586" t="str">
        <f>トーナメント表!R156</f>
        <v>大鷹・迎</v>
      </c>
      <c r="C26" s="575">
        <f>SUM(D26:D28)</f>
        <v>2</v>
      </c>
      <c r="D26" s="46">
        <f t="shared" si="0"/>
        <v>1</v>
      </c>
      <c r="E26" s="263">
        <v>21</v>
      </c>
      <c r="F26" s="191" t="s">
        <v>78</v>
      </c>
      <c r="G26" s="261">
        <v>12</v>
      </c>
      <c r="H26" s="46">
        <f t="shared" si="1"/>
        <v>0</v>
      </c>
      <c r="I26" s="570">
        <f>SUM(H26:H28)</f>
        <v>0</v>
      </c>
      <c r="J26" s="584" t="str">
        <f>トーナメント表!R158</f>
        <v>一ノ瀬・市川</v>
      </c>
      <c r="L26" s="45"/>
      <c r="M26" s="586" t="str">
        <f>IF(N5=2,M5,U5)</f>
        <v>久松・遠山</v>
      </c>
      <c r="N26" s="575">
        <f>SUM(O26:O28)</f>
        <v>2</v>
      </c>
      <c r="O26" s="46">
        <f t="shared" si="4"/>
        <v>1</v>
      </c>
      <c r="P26" s="263">
        <v>21</v>
      </c>
      <c r="Q26" s="191" t="s">
        <v>78</v>
      </c>
      <c r="R26" s="261">
        <v>3</v>
      </c>
      <c r="S26" s="46">
        <f t="shared" si="5"/>
        <v>0</v>
      </c>
      <c r="T26" s="570">
        <f>SUM(S26:S28)</f>
        <v>0</v>
      </c>
      <c r="U26" s="584" t="str">
        <f>IF(N8=2,M8,U8)</f>
        <v>高坂・峯</v>
      </c>
      <c r="V26" s="48">
        <v>22</v>
      </c>
      <c r="W26" s="48" t="str">
        <f>B56</f>
        <v>古橋・鈴木</v>
      </c>
      <c r="X26" s="48" t="str">
        <f>J56</f>
        <v>宇津宮・坂井</v>
      </c>
    </row>
    <row r="27" spans="1:24" ht="11.25" customHeight="1" x14ac:dyDescent="0.15">
      <c r="A27" s="49">
        <v>8</v>
      </c>
      <c r="B27" s="587"/>
      <c r="C27" s="576"/>
      <c r="D27" s="50">
        <f t="shared" si="0"/>
        <v>1</v>
      </c>
      <c r="E27" s="264">
        <v>21</v>
      </c>
      <c r="F27" s="260" t="s">
        <v>78</v>
      </c>
      <c r="G27" s="262">
        <v>14</v>
      </c>
      <c r="H27" s="50">
        <f t="shared" si="1"/>
        <v>0</v>
      </c>
      <c r="I27" s="571"/>
      <c r="J27" s="585"/>
      <c r="L27" s="49">
        <v>24</v>
      </c>
      <c r="M27" s="587"/>
      <c r="N27" s="576"/>
      <c r="O27" s="50">
        <f t="shared" si="4"/>
        <v>1</v>
      </c>
      <c r="P27" s="264">
        <v>21</v>
      </c>
      <c r="Q27" s="260" t="s">
        <v>78</v>
      </c>
      <c r="R27" s="262">
        <v>4</v>
      </c>
      <c r="S27" s="50">
        <f t="shared" si="5"/>
        <v>0</v>
      </c>
      <c r="T27" s="571"/>
      <c r="U27" s="585"/>
      <c r="V27" s="48">
        <v>23</v>
      </c>
      <c r="W27" s="48" t="str">
        <f>M5</f>
        <v>久松・遠山</v>
      </c>
      <c r="X27" s="48" t="str">
        <f>U5</f>
        <v>大鷹・迎</v>
      </c>
    </row>
    <row r="28" spans="1:24" ht="11.25" customHeight="1" x14ac:dyDescent="0.15">
      <c r="A28" s="53"/>
      <c r="B28" s="184" t="str">
        <f>VLOOKUP(B26,Ｄ!$D$3:$E$67,2,FALSE)</f>
        <v>（中原）</v>
      </c>
      <c r="C28" s="577"/>
      <c r="D28" s="54">
        <f t="shared" si="0"/>
        <v>0</v>
      </c>
      <c r="E28" s="265"/>
      <c r="F28" s="266" t="s">
        <v>78</v>
      </c>
      <c r="G28" s="200"/>
      <c r="H28" s="54">
        <f t="shared" si="1"/>
        <v>0</v>
      </c>
      <c r="I28" s="572"/>
      <c r="J28" s="188" t="str">
        <f>VLOOKUP(J26,Ｄ!$D$3:$E$67,2,FALSE)</f>
        <v>（周西南）</v>
      </c>
      <c r="L28" s="53"/>
      <c r="M28" s="184" t="str">
        <f>VLOOKUP(M26,Ｄ!$D$3:$E$67,2,FALSE)</f>
        <v>（松戸四）</v>
      </c>
      <c r="N28" s="577"/>
      <c r="O28" s="54">
        <f t="shared" si="4"/>
        <v>0</v>
      </c>
      <c r="P28" s="265"/>
      <c r="Q28" s="266" t="s">
        <v>78</v>
      </c>
      <c r="R28" s="200"/>
      <c r="S28" s="54">
        <f t="shared" si="5"/>
        <v>0</v>
      </c>
      <c r="T28" s="572"/>
      <c r="U28" s="188" t="str">
        <f>VLOOKUP(U26,Ｄ!$D$3:$E$67,2,FALSE)</f>
        <v>（桜台）</v>
      </c>
      <c r="V28" s="48">
        <v>24</v>
      </c>
      <c r="W28" s="48" t="str">
        <f>M8</f>
        <v>後藤・中井</v>
      </c>
      <c r="X28" s="48" t="str">
        <f>U8</f>
        <v>高坂・峯</v>
      </c>
    </row>
    <row r="29" spans="1:24" ht="11.25" customHeight="1" x14ac:dyDescent="0.15">
      <c r="A29" s="45"/>
      <c r="B29" s="586" t="str">
        <f>トーナメント表!R160</f>
        <v>柴田・川島</v>
      </c>
      <c r="C29" s="575">
        <f>SUM(D29:D31)</f>
        <v>0</v>
      </c>
      <c r="D29" s="46">
        <f t="shared" si="0"/>
        <v>0</v>
      </c>
      <c r="E29" s="263">
        <v>15</v>
      </c>
      <c r="F29" s="191" t="s">
        <v>78</v>
      </c>
      <c r="G29" s="261">
        <v>21</v>
      </c>
      <c r="H29" s="46">
        <f t="shared" si="1"/>
        <v>1</v>
      </c>
      <c r="I29" s="570">
        <f>SUM(H29:H31)</f>
        <v>2</v>
      </c>
      <c r="J29" s="584" t="str">
        <f>トーナメント表!R162</f>
        <v>後藤・中井</v>
      </c>
      <c r="L29" s="45"/>
      <c r="M29" s="586" t="str">
        <f>IF(N11=2,M11,U11)</f>
        <v>加藤・松井</v>
      </c>
      <c r="N29" s="575">
        <f>SUM(O29:O31)</f>
        <v>2</v>
      </c>
      <c r="O29" s="46">
        <f t="shared" si="4"/>
        <v>1</v>
      </c>
      <c r="P29" s="263">
        <v>23</v>
      </c>
      <c r="Q29" s="191" t="s">
        <v>78</v>
      </c>
      <c r="R29" s="261">
        <v>21</v>
      </c>
      <c r="S29" s="46">
        <f t="shared" si="5"/>
        <v>0</v>
      </c>
      <c r="T29" s="570">
        <f>SUM(S29:S31)</f>
        <v>0</v>
      </c>
      <c r="U29" s="584" t="str">
        <f>IF(N14=2,M14,U14)</f>
        <v>平井･有川(早)</v>
      </c>
      <c r="V29" s="48">
        <v>25</v>
      </c>
      <c r="W29" s="48" t="str">
        <f>M11</f>
        <v>加藤・松井</v>
      </c>
      <c r="X29" s="48" t="str">
        <f>U11</f>
        <v>藤野・吉田</v>
      </c>
    </row>
    <row r="30" spans="1:24" ht="11.25" customHeight="1" x14ac:dyDescent="0.15">
      <c r="A30" s="49">
        <v>9</v>
      </c>
      <c r="B30" s="587"/>
      <c r="C30" s="576"/>
      <c r="D30" s="50">
        <f t="shared" si="0"/>
        <v>0</v>
      </c>
      <c r="E30" s="264">
        <v>19</v>
      </c>
      <c r="F30" s="260" t="s">
        <v>78</v>
      </c>
      <c r="G30" s="262">
        <v>21</v>
      </c>
      <c r="H30" s="50">
        <f t="shared" si="1"/>
        <v>1</v>
      </c>
      <c r="I30" s="571"/>
      <c r="J30" s="585"/>
      <c r="L30" s="49">
        <v>25</v>
      </c>
      <c r="M30" s="587"/>
      <c r="N30" s="576"/>
      <c r="O30" s="50">
        <f t="shared" si="4"/>
        <v>1</v>
      </c>
      <c r="P30" s="264">
        <v>21</v>
      </c>
      <c r="Q30" s="260" t="s">
        <v>78</v>
      </c>
      <c r="R30" s="262">
        <v>19</v>
      </c>
      <c r="S30" s="50">
        <f t="shared" si="5"/>
        <v>0</v>
      </c>
      <c r="T30" s="571"/>
      <c r="U30" s="585"/>
      <c r="V30" s="48">
        <v>26</v>
      </c>
      <c r="W30" s="48" t="str">
        <f>M14</f>
        <v>寺本・山下</v>
      </c>
      <c r="X30" s="48" t="str">
        <f>U14</f>
        <v>平井･有川(早)</v>
      </c>
    </row>
    <row r="31" spans="1:24" ht="11.25" customHeight="1" x14ac:dyDescent="0.15">
      <c r="A31" s="53"/>
      <c r="B31" s="184" t="str">
        <f>VLOOKUP(B29,Ｄ!$D$3:$E$67,2,FALSE)</f>
        <v>（花園）</v>
      </c>
      <c r="C31" s="577"/>
      <c r="D31" s="54">
        <f t="shared" si="0"/>
        <v>0</v>
      </c>
      <c r="E31" s="265"/>
      <c r="F31" s="266" t="s">
        <v>78</v>
      </c>
      <c r="G31" s="200"/>
      <c r="H31" s="54">
        <f t="shared" si="1"/>
        <v>0</v>
      </c>
      <c r="I31" s="572"/>
      <c r="J31" s="188" t="str">
        <f>VLOOKUP(J29,Ｄ!$D$3:$E$67,2,FALSE)</f>
        <v>（大網）</v>
      </c>
      <c r="L31" s="53"/>
      <c r="M31" s="184" t="str">
        <f>VLOOKUP(M29,Ｄ!$D$3:$E$67,2,FALSE)</f>
        <v>（貝塚）</v>
      </c>
      <c r="N31" s="577"/>
      <c r="O31" s="54">
        <f t="shared" si="4"/>
        <v>0</v>
      </c>
      <c r="P31" s="265"/>
      <c r="Q31" s="266" t="s">
        <v>78</v>
      </c>
      <c r="R31" s="200"/>
      <c r="S31" s="54">
        <f t="shared" si="5"/>
        <v>0</v>
      </c>
      <c r="T31" s="572"/>
      <c r="U31" s="188" t="str">
        <f>VLOOKUP(U29,Ｄ!$D$3:$E$67,2,FALSE)</f>
        <v>（西武台千葉）</v>
      </c>
      <c r="V31" s="48">
        <v>27</v>
      </c>
      <c r="W31" s="48" t="str">
        <f>M20</f>
        <v>有川(友)･小沼</v>
      </c>
      <c r="X31" s="48" t="str">
        <f>U20</f>
        <v>織笠・橋本</v>
      </c>
    </row>
    <row r="32" spans="1:24" ht="11.25" customHeight="1" x14ac:dyDescent="0.15">
      <c r="A32" s="45"/>
      <c r="B32" s="586" t="str">
        <f>トーナメント表!R164</f>
        <v>菊地・須藤</v>
      </c>
      <c r="C32" s="575">
        <f>SUM(D32:D34)</f>
        <v>0</v>
      </c>
      <c r="D32" s="46">
        <f t="shared" si="0"/>
        <v>0</v>
      </c>
      <c r="E32" s="263">
        <v>7</v>
      </c>
      <c r="F32" s="191" t="s">
        <v>78</v>
      </c>
      <c r="G32" s="261">
        <v>21</v>
      </c>
      <c r="H32" s="46">
        <f t="shared" si="1"/>
        <v>1</v>
      </c>
      <c r="I32" s="570">
        <f>SUM(H32:H34)</f>
        <v>2</v>
      </c>
      <c r="J32" s="584" t="str">
        <f>トーナメント表!R166</f>
        <v>高坂・峯</v>
      </c>
      <c r="N32" s="48"/>
      <c r="P32" s="271"/>
      <c r="Q32" s="271"/>
      <c r="R32" s="271"/>
      <c r="T32" s="48"/>
      <c r="V32" s="48">
        <v>28</v>
      </c>
      <c r="W32" s="48" t="str">
        <f>M23</f>
        <v>石黒・林崎</v>
      </c>
      <c r="X32" s="48" t="str">
        <f>U23</f>
        <v>宇津宮・坂井</v>
      </c>
    </row>
    <row r="33" spans="1:26" ht="11.25" customHeight="1" x14ac:dyDescent="0.15">
      <c r="A33" s="49">
        <v>10</v>
      </c>
      <c r="B33" s="587"/>
      <c r="C33" s="576"/>
      <c r="D33" s="50">
        <f t="shared" si="0"/>
        <v>0</v>
      </c>
      <c r="E33" s="264">
        <v>14</v>
      </c>
      <c r="F33" s="260" t="s">
        <v>78</v>
      </c>
      <c r="G33" s="262">
        <v>21</v>
      </c>
      <c r="H33" s="50">
        <f t="shared" si="1"/>
        <v>1</v>
      </c>
      <c r="I33" s="571"/>
      <c r="J33" s="585"/>
      <c r="L33" s="60" t="s">
        <v>33</v>
      </c>
      <c r="N33" s="48"/>
      <c r="P33" s="271"/>
      <c r="Q33" s="271"/>
      <c r="R33" s="271"/>
      <c r="T33" s="48"/>
      <c r="V33" s="48">
        <v>29</v>
      </c>
      <c r="W33" s="48" t="str">
        <f>M26</f>
        <v>久松・遠山</v>
      </c>
      <c r="X33" s="48" t="str">
        <f>U26</f>
        <v>高坂・峯</v>
      </c>
    </row>
    <row r="34" spans="1:26" ht="11.25" customHeight="1" x14ac:dyDescent="0.15">
      <c r="A34" s="53"/>
      <c r="B34" s="184" t="str">
        <f>VLOOKUP(B32,Ｄ!$D$3:$E$67,2,FALSE)</f>
        <v>（八幡）</v>
      </c>
      <c r="C34" s="577"/>
      <c r="D34" s="54">
        <f t="shared" si="0"/>
        <v>0</v>
      </c>
      <c r="E34" s="265"/>
      <c r="F34" s="266" t="s">
        <v>78</v>
      </c>
      <c r="G34" s="200"/>
      <c r="H34" s="54">
        <f t="shared" si="1"/>
        <v>0</v>
      </c>
      <c r="I34" s="572"/>
      <c r="J34" s="188" t="str">
        <f>VLOOKUP(J32,Ｄ!$D$3:$E$67,2,FALSE)</f>
        <v>（桜台）</v>
      </c>
      <c r="N34" s="48"/>
      <c r="P34" s="271"/>
      <c r="Q34" s="271"/>
      <c r="R34" s="271"/>
      <c r="T34" s="48"/>
      <c r="V34" s="48">
        <v>30</v>
      </c>
      <c r="W34" s="48" t="str">
        <f>M29</f>
        <v>加藤・松井</v>
      </c>
      <c r="X34" s="48" t="str">
        <f>U29</f>
        <v>平井･有川(早)</v>
      </c>
    </row>
    <row r="35" spans="1:26" ht="11.25" customHeight="1" x14ac:dyDescent="0.15">
      <c r="A35" s="45"/>
      <c r="B35" s="586" t="str">
        <f>トーナメント表!R168</f>
        <v>加藤・松井</v>
      </c>
      <c r="C35" s="575">
        <f>SUM(D35:D37)</f>
        <v>2</v>
      </c>
      <c r="D35" s="46">
        <f t="shared" si="0"/>
        <v>1</v>
      </c>
      <c r="E35" s="263">
        <v>21</v>
      </c>
      <c r="F35" s="191" t="s">
        <v>78</v>
      </c>
      <c r="G35" s="261">
        <v>5</v>
      </c>
      <c r="H35" s="46">
        <f t="shared" si="1"/>
        <v>0</v>
      </c>
      <c r="I35" s="570">
        <f>SUM(H35:H37)</f>
        <v>0</v>
      </c>
      <c r="J35" s="584" t="str">
        <f>トーナメント表!R170</f>
        <v>加藤・吉田</v>
      </c>
      <c r="L35" s="45"/>
      <c r="M35" s="586" t="str">
        <f>IF(N20=2,M20,U20)</f>
        <v>有川(友)･小沼</v>
      </c>
      <c r="N35" s="575">
        <f>SUM(O35:O37)</f>
        <v>2</v>
      </c>
      <c r="O35" s="46">
        <f t="shared" ref="O35:O40" si="6">IF(P35&gt;R35,1,0)</f>
        <v>1</v>
      </c>
      <c r="P35" s="263">
        <v>21</v>
      </c>
      <c r="Q35" s="191" t="s">
        <v>78</v>
      </c>
      <c r="R35" s="261">
        <v>15</v>
      </c>
      <c r="S35" s="46">
        <f t="shared" ref="S35:S40" si="7">IF(R35&gt;P35,1,0)</f>
        <v>0</v>
      </c>
      <c r="T35" s="570">
        <f>SUM(S35:S37)</f>
        <v>0</v>
      </c>
      <c r="U35" s="584" t="str">
        <f>IF(N23=2,M23,U23)</f>
        <v>宇津宮・坂井</v>
      </c>
      <c r="V35" s="48">
        <v>31</v>
      </c>
      <c r="W35" s="48" t="str">
        <f>M35</f>
        <v>有川(友)･小沼</v>
      </c>
      <c r="X35" s="48" t="str">
        <f>U35</f>
        <v>宇津宮・坂井</v>
      </c>
    </row>
    <row r="36" spans="1:26" ht="11.25" customHeight="1" x14ac:dyDescent="0.15">
      <c r="A36" s="49">
        <v>11</v>
      </c>
      <c r="B36" s="587"/>
      <c r="C36" s="576"/>
      <c r="D36" s="50">
        <f t="shared" si="0"/>
        <v>1</v>
      </c>
      <c r="E36" s="264">
        <v>21</v>
      </c>
      <c r="F36" s="260" t="s">
        <v>78</v>
      </c>
      <c r="G36" s="262">
        <v>9</v>
      </c>
      <c r="H36" s="50">
        <f t="shared" si="1"/>
        <v>0</v>
      </c>
      <c r="I36" s="571"/>
      <c r="J36" s="585"/>
      <c r="L36" s="49">
        <v>26</v>
      </c>
      <c r="M36" s="587"/>
      <c r="N36" s="576"/>
      <c r="O36" s="50">
        <f t="shared" si="6"/>
        <v>1</v>
      </c>
      <c r="P36" s="264">
        <v>21</v>
      </c>
      <c r="Q36" s="260" t="s">
        <v>78</v>
      </c>
      <c r="R36" s="262">
        <v>10</v>
      </c>
      <c r="S36" s="50">
        <f t="shared" si="7"/>
        <v>0</v>
      </c>
      <c r="T36" s="571"/>
      <c r="U36" s="585"/>
      <c r="V36" s="48">
        <v>32</v>
      </c>
      <c r="W36" s="48" t="str">
        <f>M38</f>
        <v>久松・遠山</v>
      </c>
      <c r="X36" s="48" t="str">
        <f>U38</f>
        <v>加藤・松井</v>
      </c>
    </row>
    <row r="37" spans="1:26" ht="11.25" customHeight="1" x14ac:dyDescent="0.15">
      <c r="A37" s="53"/>
      <c r="B37" s="184" t="str">
        <f>VLOOKUP(B35,Ｄ!$D$3:$E$67,2,FALSE)</f>
        <v>（貝塚）</v>
      </c>
      <c r="C37" s="577"/>
      <c r="D37" s="54">
        <f t="shared" si="0"/>
        <v>0</v>
      </c>
      <c r="E37" s="265"/>
      <c r="F37" s="266" t="s">
        <v>78</v>
      </c>
      <c r="G37" s="200"/>
      <c r="H37" s="54">
        <f t="shared" si="1"/>
        <v>0</v>
      </c>
      <c r="I37" s="572"/>
      <c r="J37" s="188" t="str">
        <f>VLOOKUP(J35,Ｄ!$D$3:$E$67,2,FALSE)</f>
        <v>（新松戸南）</v>
      </c>
      <c r="L37" s="53"/>
      <c r="M37" s="184" t="str">
        <f>VLOOKUP(M35,Ｄ!$D$3:$E$67,2,FALSE)</f>
        <v>（西武台千葉）</v>
      </c>
      <c r="N37" s="577"/>
      <c r="O37" s="54">
        <f t="shared" si="6"/>
        <v>0</v>
      </c>
      <c r="P37" s="265"/>
      <c r="Q37" s="266" t="s">
        <v>78</v>
      </c>
      <c r="R37" s="200"/>
      <c r="S37" s="54">
        <f t="shared" si="7"/>
        <v>0</v>
      </c>
      <c r="T37" s="572"/>
      <c r="U37" s="188" t="str">
        <f>VLOOKUP(U35,Ｄ!$D$3:$E$67,2,FALSE)</f>
        <v>（松戸四）</v>
      </c>
      <c r="V37" s="51">
        <v>33</v>
      </c>
      <c r="W37" s="52" t="str">
        <f>M44</f>
        <v>有川(友)･小沼</v>
      </c>
      <c r="X37" s="50" t="str">
        <f>U44</f>
        <v>久松・遠山</v>
      </c>
      <c r="Y37" s="124"/>
      <c r="Z37" s="123"/>
    </row>
    <row r="38" spans="1:26" ht="11.25" customHeight="1" x14ac:dyDescent="0.15">
      <c r="A38" s="45"/>
      <c r="B38" s="586" t="str">
        <f>トーナメント表!R172</f>
        <v>伊東・小谷野</v>
      </c>
      <c r="C38" s="575">
        <f>SUM(D38:D40)</f>
        <v>0</v>
      </c>
      <c r="D38" s="46">
        <f t="shared" si="0"/>
        <v>0</v>
      </c>
      <c r="E38" s="263">
        <v>12</v>
      </c>
      <c r="F38" s="191" t="s">
        <v>78</v>
      </c>
      <c r="G38" s="261">
        <v>21</v>
      </c>
      <c r="H38" s="46">
        <f t="shared" si="1"/>
        <v>1</v>
      </c>
      <c r="I38" s="570">
        <f>SUM(H38:H40)</f>
        <v>2</v>
      </c>
      <c r="J38" s="584" t="str">
        <f>トーナメント表!R174</f>
        <v>藤野・吉田</v>
      </c>
      <c r="L38" s="45"/>
      <c r="M38" s="586" t="str">
        <f>IF(N26=2,M26,U26)</f>
        <v>久松・遠山</v>
      </c>
      <c r="N38" s="575">
        <f>SUM(O38:O40)</f>
        <v>2</v>
      </c>
      <c r="O38" s="46">
        <f t="shared" si="6"/>
        <v>1</v>
      </c>
      <c r="P38" s="263">
        <v>21</v>
      </c>
      <c r="Q38" s="191" t="s">
        <v>78</v>
      </c>
      <c r="R38" s="261">
        <v>15</v>
      </c>
      <c r="S38" s="46">
        <f t="shared" si="7"/>
        <v>0</v>
      </c>
      <c r="T38" s="570">
        <f>SUM(S38:S40)</f>
        <v>0</v>
      </c>
      <c r="U38" s="584" t="str">
        <f>IF(N29=2,M29,U29)</f>
        <v>加藤・松井</v>
      </c>
      <c r="V38" s="51">
        <v>34</v>
      </c>
      <c r="W38" s="52" t="str">
        <f>M50</f>
        <v>宇津宮・坂井</v>
      </c>
      <c r="X38" s="50" t="str">
        <f>U50</f>
        <v>加藤・松井</v>
      </c>
      <c r="Y38" s="124"/>
      <c r="Z38" s="123"/>
    </row>
    <row r="39" spans="1:26" ht="11.25" customHeight="1" x14ac:dyDescent="0.15">
      <c r="A39" s="49">
        <v>12</v>
      </c>
      <c r="B39" s="587"/>
      <c r="C39" s="576"/>
      <c r="D39" s="50">
        <f t="shared" si="0"/>
        <v>0</v>
      </c>
      <c r="E39" s="264">
        <v>9</v>
      </c>
      <c r="F39" s="260" t="s">
        <v>78</v>
      </c>
      <c r="G39" s="262">
        <v>21</v>
      </c>
      <c r="H39" s="50">
        <f t="shared" si="1"/>
        <v>1</v>
      </c>
      <c r="I39" s="571"/>
      <c r="J39" s="585"/>
      <c r="L39" s="49">
        <v>27</v>
      </c>
      <c r="M39" s="587"/>
      <c r="N39" s="576"/>
      <c r="O39" s="50">
        <f t="shared" si="6"/>
        <v>1</v>
      </c>
      <c r="P39" s="264">
        <v>21</v>
      </c>
      <c r="Q39" s="260" t="s">
        <v>78</v>
      </c>
      <c r="R39" s="262">
        <v>14</v>
      </c>
      <c r="S39" s="50">
        <f t="shared" si="7"/>
        <v>0</v>
      </c>
      <c r="T39" s="571"/>
      <c r="U39" s="585"/>
      <c r="V39" s="51"/>
      <c r="W39" s="52"/>
      <c r="X39" s="50"/>
      <c r="Y39" s="124"/>
      <c r="Z39" s="122"/>
    </row>
    <row r="40" spans="1:26" ht="11.25" customHeight="1" x14ac:dyDescent="0.15">
      <c r="A40" s="53"/>
      <c r="B40" s="184" t="str">
        <f>VLOOKUP(B38,Ｄ!$D$3:$E$67,2,FALSE)</f>
        <v>（茂原南）</v>
      </c>
      <c r="C40" s="577"/>
      <c r="D40" s="54">
        <f t="shared" si="0"/>
        <v>0</v>
      </c>
      <c r="E40" s="265"/>
      <c r="F40" s="266" t="s">
        <v>78</v>
      </c>
      <c r="G40" s="200"/>
      <c r="H40" s="54">
        <f t="shared" si="1"/>
        <v>0</v>
      </c>
      <c r="I40" s="572"/>
      <c r="J40" s="188" t="str">
        <f>VLOOKUP(J38,Ｄ!$D$3:$E$67,2,FALSE)</f>
        <v>（大穴）</v>
      </c>
      <c r="L40" s="53"/>
      <c r="M40" s="184" t="str">
        <f>VLOOKUP(M38,Ｄ!$D$3:$E$67,2,FALSE)</f>
        <v>（松戸四）</v>
      </c>
      <c r="N40" s="577"/>
      <c r="O40" s="54">
        <f t="shared" si="6"/>
        <v>0</v>
      </c>
      <c r="P40" s="265"/>
      <c r="Q40" s="266" t="s">
        <v>78</v>
      </c>
      <c r="R40" s="200"/>
      <c r="S40" s="54">
        <f t="shared" si="7"/>
        <v>0</v>
      </c>
      <c r="T40" s="572"/>
      <c r="U40" s="188" t="str">
        <f>VLOOKUP(U38,Ｄ!$D$3:$E$67,2,FALSE)</f>
        <v>（貝塚）</v>
      </c>
    </row>
    <row r="41" spans="1:26" ht="11.25" customHeight="1" x14ac:dyDescent="0.15">
      <c r="A41" s="45"/>
      <c r="B41" s="586" t="str">
        <f>トーナメント表!R176</f>
        <v>佐藤・林</v>
      </c>
      <c r="C41" s="575">
        <f>SUM(D41:D43)</f>
        <v>1</v>
      </c>
      <c r="D41" s="46">
        <f t="shared" si="0"/>
        <v>0</v>
      </c>
      <c r="E41" s="263">
        <v>14</v>
      </c>
      <c r="F41" s="191" t="s">
        <v>78</v>
      </c>
      <c r="G41" s="261">
        <v>21</v>
      </c>
      <c r="H41" s="46">
        <f t="shared" si="1"/>
        <v>1</v>
      </c>
      <c r="I41" s="570">
        <f>SUM(H41:H43)</f>
        <v>2</v>
      </c>
      <c r="J41" s="584" t="str">
        <f>トーナメント表!R178</f>
        <v>寺本・山下</v>
      </c>
      <c r="N41" s="48"/>
      <c r="P41" s="271"/>
      <c r="Q41" s="271"/>
      <c r="R41" s="271"/>
      <c r="T41" s="48"/>
    </row>
    <row r="42" spans="1:26" ht="11.25" customHeight="1" x14ac:dyDescent="0.15">
      <c r="A42" s="49">
        <v>13</v>
      </c>
      <c r="B42" s="587"/>
      <c r="C42" s="576"/>
      <c r="D42" s="50">
        <f t="shared" si="0"/>
        <v>1</v>
      </c>
      <c r="E42" s="264">
        <v>21</v>
      </c>
      <c r="F42" s="260" t="s">
        <v>78</v>
      </c>
      <c r="G42" s="262">
        <v>19</v>
      </c>
      <c r="H42" s="50">
        <f t="shared" si="1"/>
        <v>0</v>
      </c>
      <c r="I42" s="571"/>
      <c r="J42" s="585"/>
      <c r="L42" s="60" t="s">
        <v>34</v>
      </c>
      <c r="N42" s="48"/>
      <c r="P42" s="271"/>
      <c r="Q42" s="271"/>
      <c r="R42" s="271"/>
      <c r="T42" s="48"/>
    </row>
    <row r="43" spans="1:26" ht="11.25" customHeight="1" x14ac:dyDescent="0.15">
      <c r="A43" s="53"/>
      <c r="B43" s="184" t="str">
        <f>VLOOKUP(B41,Ｄ!$D$3:$E$67,2,FALSE)</f>
        <v>（鎌ヶ谷四）</v>
      </c>
      <c r="C43" s="577"/>
      <c r="D43" s="54">
        <f t="shared" si="0"/>
        <v>0</v>
      </c>
      <c r="E43" s="265">
        <v>9</v>
      </c>
      <c r="F43" s="266" t="s">
        <v>78</v>
      </c>
      <c r="G43" s="200">
        <v>21</v>
      </c>
      <c r="H43" s="54">
        <f t="shared" si="1"/>
        <v>1</v>
      </c>
      <c r="I43" s="572"/>
      <c r="J43" s="188" t="str">
        <f>VLOOKUP(J41,Ｄ!$D$3:$E$67,2,FALSE)</f>
        <v>（市川一）</v>
      </c>
      <c r="N43" s="48"/>
      <c r="P43" s="271"/>
      <c r="Q43" s="271"/>
      <c r="R43" s="271"/>
      <c r="T43" s="48"/>
    </row>
    <row r="44" spans="1:26" ht="11.25" customHeight="1" x14ac:dyDescent="0.15">
      <c r="L44" s="45"/>
      <c r="M44" s="586" t="str">
        <f>IF(N35=2,M35,U35)</f>
        <v>有川(友)･小沼</v>
      </c>
      <c r="N44" s="575">
        <f>SUM(O44:O46)</f>
        <v>1</v>
      </c>
      <c r="O44" s="46">
        <f>IF(P44&gt;R44,1,0)</f>
        <v>1</v>
      </c>
      <c r="P44" s="263">
        <v>21</v>
      </c>
      <c r="Q44" s="191" t="s">
        <v>78</v>
      </c>
      <c r="R44" s="261">
        <v>18</v>
      </c>
      <c r="S44" s="46">
        <f>IF(R44&gt;P44,1,0)</f>
        <v>0</v>
      </c>
      <c r="T44" s="570">
        <f>SUM(S44:S46)</f>
        <v>2</v>
      </c>
      <c r="U44" s="584" t="str">
        <f>IF(N38=2,M38,U38)</f>
        <v>久松・遠山</v>
      </c>
    </row>
    <row r="45" spans="1:26" ht="11.25" customHeight="1" x14ac:dyDescent="0.15">
      <c r="A45" s="60" t="s">
        <v>31</v>
      </c>
      <c r="C45" s="48"/>
      <c r="E45" s="271"/>
      <c r="F45" s="271"/>
      <c r="G45" s="271"/>
      <c r="I45" s="48"/>
      <c r="L45" s="49">
        <v>28</v>
      </c>
      <c r="M45" s="587"/>
      <c r="N45" s="576"/>
      <c r="O45" s="50">
        <f>IF(P45&gt;R45,1,0)</f>
        <v>0</v>
      </c>
      <c r="P45" s="264">
        <v>19</v>
      </c>
      <c r="Q45" s="260" t="s">
        <v>78</v>
      </c>
      <c r="R45" s="262">
        <v>21</v>
      </c>
      <c r="S45" s="50">
        <f>IF(R45&gt;P45,1,0)</f>
        <v>1</v>
      </c>
      <c r="T45" s="571"/>
      <c r="U45" s="585"/>
    </row>
    <row r="46" spans="1:26" ht="11.25" customHeight="1" x14ac:dyDescent="0.15">
      <c r="C46" s="48"/>
      <c r="E46" s="271"/>
      <c r="F46" s="271"/>
      <c r="G46" s="271"/>
      <c r="I46" s="48"/>
      <c r="L46" s="53"/>
      <c r="M46" s="184" t="str">
        <f>VLOOKUP(M44,Ｄ!$D$3:$E$67,2,FALSE)</f>
        <v>（西武台千葉）</v>
      </c>
      <c r="N46" s="577"/>
      <c r="O46" s="54">
        <f>IF(P46&gt;R46,1,0)</f>
        <v>0</v>
      </c>
      <c r="P46" s="265">
        <v>22</v>
      </c>
      <c r="Q46" s="266" t="s">
        <v>78</v>
      </c>
      <c r="R46" s="200">
        <v>24</v>
      </c>
      <c r="S46" s="54">
        <f>IF(R46&gt;P46,1,0)</f>
        <v>1</v>
      </c>
      <c r="T46" s="572"/>
      <c r="U46" s="188" t="str">
        <f>VLOOKUP(U44,Ｄ!$D$3:$E$67,2,FALSE)</f>
        <v>（松戸四）</v>
      </c>
    </row>
    <row r="47" spans="1:26" ht="11.25" customHeight="1" x14ac:dyDescent="0.15">
      <c r="A47" s="45"/>
      <c r="B47" s="586" t="str">
        <f>トーナメント表!B152</f>
        <v>有川(友)･小沼</v>
      </c>
      <c r="C47" s="575">
        <f>SUM(D47:D49)</f>
        <v>2</v>
      </c>
      <c r="D47" s="46">
        <f t="shared" ref="D47:D58" si="8">IF(E47&gt;G47,1,0)</f>
        <v>1</v>
      </c>
      <c r="E47" s="263">
        <v>21</v>
      </c>
      <c r="F47" s="191" t="s">
        <v>78</v>
      </c>
      <c r="G47" s="261">
        <v>3</v>
      </c>
      <c r="H47" s="46">
        <f t="shared" ref="H47:H58" si="9">IF(G47&gt;E47,1,0)</f>
        <v>0</v>
      </c>
      <c r="I47" s="570">
        <f>SUM(H47:H49)</f>
        <v>0</v>
      </c>
      <c r="J47" s="584" t="str">
        <f>IF(C5=2,B5,J5)</f>
        <v>豊田・林</v>
      </c>
      <c r="N47" s="48"/>
      <c r="P47" s="271"/>
      <c r="Q47" s="271"/>
      <c r="R47" s="271"/>
      <c r="T47" s="48"/>
    </row>
    <row r="48" spans="1:26" ht="11.25" customHeight="1" x14ac:dyDescent="0.15">
      <c r="A48" s="49">
        <v>14</v>
      </c>
      <c r="B48" s="587"/>
      <c r="C48" s="576"/>
      <c r="D48" s="50">
        <f t="shared" si="8"/>
        <v>1</v>
      </c>
      <c r="E48" s="264">
        <v>21</v>
      </c>
      <c r="F48" s="260" t="s">
        <v>78</v>
      </c>
      <c r="G48" s="262">
        <v>0</v>
      </c>
      <c r="H48" s="50">
        <f t="shared" si="9"/>
        <v>0</v>
      </c>
      <c r="I48" s="571"/>
      <c r="J48" s="585"/>
      <c r="L48" s="60" t="s">
        <v>79</v>
      </c>
      <c r="N48" s="48"/>
      <c r="P48" s="271"/>
      <c r="Q48" s="271"/>
      <c r="R48" s="271"/>
      <c r="T48" s="48"/>
    </row>
    <row r="49" spans="1:21" ht="11.25" customHeight="1" x14ac:dyDescent="0.15">
      <c r="A49" s="53"/>
      <c r="B49" s="184" t="str">
        <f>VLOOKUP(B47,Ｄ!$D$3:$E$67,2,FALSE)</f>
        <v>（西武台千葉）</v>
      </c>
      <c r="C49" s="577"/>
      <c r="D49" s="54">
        <f t="shared" si="8"/>
        <v>0</v>
      </c>
      <c r="E49" s="265"/>
      <c r="F49" s="266" t="s">
        <v>78</v>
      </c>
      <c r="G49" s="200"/>
      <c r="H49" s="54">
        <f t="shared" si="9"/>
        <v>0</v>
      </c>
      <c r="I49" s="572"/>
      <c r="J49" s="188" t="str">
        <f>VLOOKUP(J47,Ｄ!$D$3:$E$67,2,FALSE)</f>
        <v>（東金西）</v>
      </c>
      <c r="N49" s="48"/>
      <c r="P49" s="271"/>
      <c r="Q49" s="271"/>
      <c r="R49" s="271"/>
      <c r="T49" s="48"/>
    </row>
    <row r="50" spans="1:21" ht="11.25" customHeight="1" x14ac:dyDescent="0.15">
      <c r="A50" s="45"/>
      <c r="B50" s="586" t="str">
        <f>IF(C8=2,B8,J8)</f>
        <v>高木・梅田</v>
      </c>
      <c r="C50" s="575">
        <f>SUM(D50:D52)</f>
        <v>0</v>
      </c>
      <c r="D50" s="46">
        <f t="shared" si="8"/>
        <v>0</v>
      </c>
      <c r="E50" s="263">
        <v>8</v>
      </c>
      <c r="F50" s="191" t="s">
        <v>78</v>
      </c>
      <c r="G50" s="261">
        <v>21</v>
      </c>
      <c r="H50" s="46">
        <f t="shared" si="9"/>
        <v>1</v>
      </c>
      <c r="I50" s="570">
        <f>SUM(H50:H52)</f>
        <v>2</v>
      </c>
      <c r="J50" s="584" t="str">
        <f>IF(C11=2,B11,J11)</f>
        <v>織笠・橋本</v>
      </c>
      <c r="L50" s="45"/>
      <c r="M50" s="586" t="str">
        <f>IF(N35&lt;2,M35,U35)</f>
        <v>宇津宮・坂井</v>
      </c>
      <c r="N50" s="575">
        <f>SUM(O50:O52)</f>
        <v>2</v>
      </c>
      <c r="O50" s="46">
        <f>IF(P50&gt;R50,1,0)</f>
        <v>1</v>
      </c>
      <c r="P50" s="263">
        <v>21</v>
      </c>
      <c r="Q50" s="191" t="s">
        <v>78</v>
      </c>
      <c r="R50" s="261">
        <v>14</v>
      </c>
      <c r="S50" s="46">
        <f>IF(R50&gt;P50,1,0)</f>
        <v>0</v>
      </c>
      <c r="T50" s="570">
        <f>SUM(S50:S52)</f>
        <v>0</v>
      </c>
      <c r="U50" s="584" t="str">
        <f>IF(N38&lt;2,M38,U38)</f>
        <v>加藤・松井</v>
      </c>
    </row>
    <row r="51" spans="1:21" ht="11.25" customHeight="1" x14ac:dyDescent="0.15">
      <c r="A51" s="49">
        <v>15</v>
      </c>
      <c r="B51" s="587"/>
      <c r="C51" s="576"/>
      <c r="D51" s="50">
        <f t="shared" si="8"/>
        <v>0</v>
      </c>
      <c r="E51" s="264">
        <v>6</v>
      </c>
      <c r="F51" s="260" t="s">
        <v>78</v>
      </c>
      <c r="G51" s="262">
        <v>21</v>
      </c>
      <c r="H51" s="50">
        <f t="shared" si="9"/>
        <v>1</v>
      </c>
      <c r="I51" s="571"/>
      <c r="J51" s="585"/>
      <c r="L51" s="49">
        <v>29</v>
      </c>
      <c r="M51" s="587"/>
      <c r="N51" s="576"/>
      <c r="O51" s="50">
        <f>IF(P51&gt;R51,1,0)</f>
        <v>1</v>
      </c>
      <c r="P51" s="264">
        <v>21</v>
      </c>
      <c r="Q51" s="260" t="s">
        <v>78</v>
      </c>
      <c r="R51" s="262">
        <v>14</v>
      </c>
      <c r="S51" s="50">
        <f>IF(R51&gt;P51,1,0)</f>
        <v>0</v>
      </c>
      <c r="T51" s="571"/>
      <c r="U51" s="585"/>
    </row>
    <row r="52" spans="1:21" ht="11.25" customHeight="1" x14ac:dyDescent="0.15">
      <c r="A52" s="53"/>
      <c r="B52" s="184" t="str">
        <f>VLOOKUP(B50,Ｄ!$D$3:$E$67,2,FALSE)</f>
        <v>（桜台）</v>
      </c>
      <c r="C52" s="577"/>
      <c r="D52" s="54">
        <f t="shared" si="8"/>
        <v>0</v>
      </c>
      <c r="E52" s="265"/>
      <c r="F52" s="266" t="s">
        <v>78</v>
      </c>
      <c r="G52" s="200"/>
      <c r="H52" s="54">
        <f t="shared" si="9"/>
        <v>0</v>
      </c>
      <c r="I52" s="572"/>
      <c r="J52" s="188" t="str">
        <f>VLOOKUP(J50,Ｄ!$D$3:$E$67,2,FALSE)</f>
        <v>（大津ケ丘）</v>
      </c>
      <c r="L52" s="53"/>
      <c r="M52" s="184" t="str">
        <f>VLOOKUP(M50,Ｄ!$D$3:$E$67,2,FALSE)</f>
        <v>（松戸四）</v>
      </c>
      <c r="N52" s="577"/>
      <c r="O52" s="54">
        <f>IF(P52&gt;R52,1,0)</f>
        <v>0</v>
      </c>
      <c r="P52" s="265"/>
      <c r="Q52" s="266" t="s">
        <v>78</v>
      </c>
      <c r="R52" s="200"/>
      <c r="S52" s="54">
        <f>IF(R52&gt;P52,1,0)</f>
        <v>0</v>
      </c>
      <c r="T52" s="572"/>
      <c r="U52" s="188" t="str">
        <f>VLOOKUP(U50,Ｄ!$D$3:$E$67,2,FALSE)</f>
        <v>（貝塚）</v>
      </c>
    </row>
    <row r="53" spans="1:21" ht="11.25" customHeight="1" x14ac:dyDescent="0.15">
      <c r="A53" s="45"/>
      <c r="B53" s="586" t="str">
        <f>IF(C14=2,B14,J14)</f>
        <v>石黒・林崎</v>
      </c>
      <c r="C53" s="575">
        <f>SUM(D53:D55)</f>
        <v>2</v>
      </c>
      <c r="D53" s="46">
        <f t="shared" si="8"/>
        <v>1</v>
      </c>
      <c r="E53" s="263">
        <v>21</v>
      </c>
      <c r="F53" s="191" t="s">
        <v>78</v>
      </c>
      <c r="G53" s="261">
        <v>11</v>
      </c>
      <c r="H53" s="46">
        <f t="shared" si="9"/>
        <v>0</v>
      </c>
      <c r="I53" s="570">
        <f>SUM(H53:H55)</f>
        <v>0</v>
      </c>
      <c r="J53" s="584" t="str">
        <f>IF(C17=2,B17,J17)</f>
        <v>椎名・石井</v>
      </c>
    </row>
    <row r="54" spans="1:21" ht="11.25" customHeight="1" x14ac:dyDescent="0.15">
      <c r="A54" s="49">
        <v>16</v>
      </c>
      <c r="B54" s="587"/>
      <c r="C54" s="576"/>
      <c r="D54" s="50">
        <f t="shared" si="8"/>
        <v>1</v>
      </c>
      <c r="E54" s="264">
        <v>21</v>
      </c>
      <c r="F54" s="260" t="s">
        <v>78</v>
      </c>
      <c r="G54" s="262">
        <v>10</v>
      </c>
      <c r="H54" s="50">
        <f t="shared" si="9"/>
        <v>0</v>
      </c>
      <c r="I54" s="571"/>
      <c r="J54" s="585"/>
    </row>
    <row r="55" spans="1:21" ht="11.25" customHeight="1" x14ac:dyDescent="0.15">
      <c r="A55" s="53"/>
      <c r="B55" s="184" t="str">
        <f>VLOOKUP(B53,Ｄ!$D$3:$E$67,2,FALSE)</f>
        <v>（有吉）</v>
      </c>
      <c r="C55" s="577"/>
      <c r="D55" s="54">
        <f t="shared" si="8"/>
        <v>0</v>
      </c>
      <c r="E55" s="265"/>
      <c r="F55" s="266" t="s">
        <v>78</v>
      </c>
      <c r="G55" s="200"/>
      <c r="H55" s="54">
        <f t="shared" si="9"/>
        <v>0</v>
      </c>
      <c r="I55" s="572"/>
      <c r="J55" s="188" t="str">
        <f>VLOOKUP(J53,Ｄ!$D$3:$E$67,2,FALSE)</f>
        <v>（大穴）</v>
      </c>
    </row>
    <row r="56" spans="1:21" ht="11.25" customHeight="1" x14ac:dyDescent="0.15">
      <c r="A56" s="45"/>
      <c r="B56" s="586" t="str">
        <f>IF(C20=2,B20,J20)</f>
        <v>古橋・鈴木</v>
      </c>
      <c r="C56" s="575">
        <f>SUM(D56:D58)</f>
        <v>0</v>
      </c>
      <c r="D56" s="46">
        <f t="shared" si="8"/>
        <v>0</v>
      </c>
      <c r="E56" s="263">
        <v>6</v>
      </c>
      <c r="F56" s="191" t="s">
        <v>78</v>
      </c>
      <c r="G56" s="261">
        <v>21</v>
      </c>
      <c r="H56" s="46">
        <f t="shared" si="9"/>
        <v>1</v>
      </c>
      <c r="I56" s="570">
        <f>SUM(H56:H58)</f>
        <v>2</v>
      </c>
      <c r="J56" s="584" t="str">
        <f>IF(C23=2,B23,J23)</f>
        <v>宇津宮・坂井</v>
      </c>
    </row>
    <row r="57" spans="1:21" ht="11.25" customHeight="1" x14ac:dyDescent="0.15">
      <c r="A57" s="49">
        <v>17</v>
      </c>
      <c r="B57" s="587"/>
      <c r="C57" s="576"/>
      <c r="D57" s="50">
        <f t="shared" si="8"/>
        <v>0</v>
      </c>
      <c r="E57" s="264">
        <v>6</v>
      </c>
      <c r="F57" s="260" t="s">
        <v>78</v>
      </c>
      <c r="G57" s="262">
        <v>21</v>
      </c>
      <c r="H57" s="50">
        <f t="shared" si="9"/>
        <v>1</v>
      </c>
      <c r="I57" s="571"/>
      <c r="J57" s="585"/>
    </row>
    <row r="58" spans="1:21" ht="11.25" customHeight="1" x14ac:dyDescent="0.15">
      <c r="A58" s="53"/>
      <c r="B58" s="184" t="str">
        <f>VLOOKUP(B56,Ｄ!$D$3:$E$67,2,FALSE)</f>
        <v>（西武台千葉）</v>
      </c>
      <c r="C58" s="577"/>
      <c r="D58" s="54">
        <f t="shared" si="8"/>
        <v>0</v>
      </c>
      <c r="E58" s="265"/>
      <c r="F58" s="266" t="s">
        <v>78</v>
      </c>
      <c r="G58" s="200"/>
      <c r="H58" s="54">
        <f t="shared" si="9"/>
        <v>0</v>
      </c>
      <c r="I58" s="572"/>
      <c r="J58" s="188" t="str">
        <f>VLOOKUP(J56,Ｄ!$D$3:$E$67,2,FALSE)</f>
        <v>（松戸四）</v>
      </c>
    </row>
    <row r="59" spans="1:21" ht="11.25" customHeight="1" x14ac:dyDescent="0.15"/>
    <row r="60" spans="1:21" ht="11.25" customHeight="1" x14ac:dyDescent="0.15"/>
    <row r="61" spans="1:21" ht="11.25" customHeight="1" x14ac:dyDescent="0.15"/>
    <row r="62" spans="1:21" ht="10.5" customHeight="1" x14ac:dyDescent="0.15"/>
    <row r="63" spans="1:21" ht="10.5" customHeight="1" x14ac:dyDescent="0.15"/>
    <row r="64" spans="1:21" ht="10.5" customHeight="1" x14ac:dyDescent="0.15"/>
    <row r="65" spans="14:20" x14ac:dyDescent="0.15">
      <c r="N65" s="48"/>
      <c r="P65" s="271"/>
      <c r="Q65" s="271"/>
      <c r="R65" s="271"/>
      <c r="T65" s="48"/>
    </row>
    <row r="66" spans="14:20" x14ac:dyDescent="0.15">
      <c r="N66" s="48"/>
      <c r="P66" s="271"/>
      <c r="Q66" s="271"/>
      <c r="R66" s="271"/>
      <c r="T66" s="48"/>
    </row>
    <row r="67" spans="14:20" x14ac:dyDescent="0.15">
      <c r="N67" s="48"/>
      <c r="P67" s="271"/>
      <c r="Q67" s="271"/>
      <c r="R67" s="271"/>
      <c r="T67" s="48"/>
    </row>
  </sheetData>
  <customSheetViews>
    <customSheetView guid="{84BA2EF8-1540-44DE-AB02-FA557C6684F6}" hiddenColumns="1">
      <selection activeCell="R10" sqref="R10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1"/>
      <headerFooter alignWithMargins="0">
        <oddHeader>&amp;L&amp;"HG丸ｺﾞｼｯｸM-PRO,標準"&amp;8&amp;F</oddHeader>
      </headerFooter>
    </customSheetView>
    <customSheetView guid="{55F16F0B-9DCD-4450-8D81-D1C657871ABE}" hiddenColumns="1" topLeftCell="A31">
      <selection activeCell="M56" sqref="M56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2"/>
      <headerFooter alignWithMargins="0">
        <oddHeader>&amp;L&amp;"HG丸ｺﾞｼｯｸM-PRO,標準"&amp;8&amp;F</oddHeader>
      </headerFooter>
    </customSheetView>
    <customSheetView guid="{C28CF6D2-B0CA-4A6C-8547-0AF833095EC8}" showPageBreaks="1" hiddenColumns="1">
      <selection activeCell="Q55" sqref="Q55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3"/>
      <headerFooter alignWithMargins="0">
        <oddHeader>&amp;L&amp;"HG丸ｺﾞｼｯｸM-PRO,標準"&amp;8&amp;F</oddHeader>
      </headerFooter>
    </customSheetView>
    <customSheetView guid="{67950958-82E7-49D3-BC9C-9A13B1B9105B}" hiddenColumns="1">
      <selection activeCell="R17" sqref="R17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4"/>
      <headerFooter alignWithMargins="0">
        <oddHeader>&amp;L&amp;"HG丸ｺﾞｼｯｸM-PRO,標準"&amp;8&amp;F</oddHeader>
      </headerFooter>
    </customSheetView>
    <customSheetView guid="{C7EF79AD-7084-4700-ADCD-668E0BFE136E}" hiddenColumns="1" showRuler="0" topLeftCell="A10">
      <selection activeCell="Z22" sqref="Z22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5"/>
      <headerFooter alignWithMargins="0">
        <oddHeader>&amp;L&amp;"HG丸ｺﾞｼｯｸM-PRO,標準"&amp;8&amp;F</oddHeader>
      </headerFooter>
    </customSheetView>
    <customSheetView guid="{AEA031C2-629C-4A2E-959E-FF337A508141}" showPageBreaks="1" showRuler="0">
      <selection activeCell="J3" sqref="J3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6"/>
      <headerFooter alignWithMargins="0">
        <oddHeader>&amp;L&amp;"HG丸ｺﾞｼｯｸM-PRO,標準"&amp;8&amp;F</oddHeader>
      </headerFooter>
    </customSheetView>
    <customSheetView guid="{C1FC9FE0-9C36-4C40-A616-C57F71C36EB7}" showPageBreaks="1" hiddenColumns="1" showRuler="0" topLeftCell="A31">
      <selection activeCell="R63" sqref="R63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7"/>
      <headerFooter alignWithMargins="0">
        <oddHeader>&amp;L&amp;"HG丸ｺﾞｼｯｸM-PRO,標準"&amp;8&amp;F</oddHeader>
      </headerFooter>
    </customSheetView>
    <customSheetView guid="{C7D6172A-FECF-423E-85CC-6F7F8AAC65B9}" scale="80" showPageBreaks="1" showRuler="0" topLeftCell="A17">
      <selection activeCell="AA24" sqref="AA24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8"/>
      <headerFooter alignWithMargins="0">
        <oddHeader>&amp;L&amp;"HG丸ｺﾞｼｯｸM-PRO,標準"&amp;8&amp;F</oddHeader>
      </headerFooter>
    </customSheetView>
    <customSheetView guid="{042D1E7E-6DEB-42E0-AB4E-7CCF458C60F7}" showPageBreaks="1" showRuler="0" topLeftCell="A28">
      <selection activeCell="Z57" sqref="Z57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9"/>
      <headerFooter alignWithMargins="0">
        <oddHeader>&amp;L&amp;"HG丸ｺﾞｼｯｸM-PRO,標準"&amp;8&amp;F</oddHeader>
      </headerFooter>
    </customSheetView>
    <customSheetView guid="{097CC973-03A1-4661-97C0-EA1660F0B571}" showRuler="0" topLeftCell="A13">
      <selection activeCell="M20" sqref="M20:M21"/>
      <pageMargins left="0.78740157480314965" right="0.39370078740157483" top="0.78740157480314965" bottom="0.39370078740157483" header="0.51181102362204722" footer="0.51181102362204722"/>
      <pageSetup paperSize="13" orientation="portrait" horizontalDpi="360" verticalDpi="360" r:id="rId10"/>
      <headerFooter alignWithMargins="0">
        <oddHeader>&amp;L&amp;"HG丸ｺﾞｼｯｸM-PRO,標準"&amp;8&amp;F</oddHeader>
      </headerFooter>
    </customSheetView>
  </customSheetViews>
  <mergeCells count="116">
    <mergeCell ref="J56:J57"/>
    <mergeCell ref="J53:J54"/>
    <mergeCell ref="J47:J48"/>
    <mergeCell ref="M44:M45"/>
    <mergeCell ref="U38:U39"/>
    <mergeCell ref="T38:T40"/>
    <mergeCell ref="U50:U51"/>
    <mergeCell ref="U44:U45"/>
    <mergeCell ref="T50:T52"/>
    <mergeCell ref="T44:T46"/>
    <mergeCell ref="N38:N40"/>
    <mergeCell ref="N50:N52"/>
    <mergeCell ref="M50:M51"/>
    <mergeCell ref="J50:J51"/>
    <mergeCell ref="N44:N46"/>
    <mergeCell ref="I56:I58"/>
    <mergeCell ref="C50:C52"/>
    <mergeCell ref="B29:B30"/>
    <mergeCell ref="I35:I37"/>
    <mergeCell ref="I32:I34"/>
    <mergeCell ref="I50:I52"/>
    <mergeCell ref="B38:B39"/>
    <mergeCell ref="C53:C55"/>
    <mergeCell ref="I47:I49"/>
    <mergeCell ref="B56:B57"/>
    <mergeCell ref="C47:C49"/>
    <mergeCell ref="B53:B54"/>
    <mergeCell ref="B47:B48"/>
    <mergeCell ref="B41:B42"/>
    <mergeCell ref="B35:B36"/>
    <mergeCell ref="B32:B33"/>
    <mergeCell ref="C29:C31"/>
    <mergeCell ref="C32:C34"/>
    <mergeCell ref="C35:C37"/>
    <mergeCell ref="I53:I55"/>
    <mergeCell ref="B50:B51"/>
    <mergeCell ref="C56:C58"/>
    <mergeCell ref="U29:U30"/>
    <mergeCell ref="N29:N31"/>
    <mergeCell ref="T29:T31"/>
    <mergeCell ref="U35:U36"/>
    <mergeCell ref="U26:U27"/>
    <mergeCell ref="U23:U24"/>
    <mergeCell ref="T23:T25"/>
    <mergeCell ref="C38:C40"/>
    <mergeCell ref="C41:C43"/>
    <mergeCell ref="M29:M30"/>
    <mergeCell ref="J38:J39"/>
    <mergeCell ref="J41:J42"/>
    <mergeCell ref="I41:I43"/>
    <mergeCell ref="I38:I40"/>
    <mergeCell ref="M38:M39"/>
    <mergeCell ref="M35:M36"/>
    <mergeCell ref="J32:J33"/>
    <mergeCell ref="J35:J36"/>
    <mergeCell ref="I29:I31"/>
    <mergeCell ref="J29:J30"/>
    <mergeCell ref="B26:B27"/>
    <mergeCell ref="C23:C25"/>
    <mergeCell ref="B23:B24"/>
    <mergeCell ref="I26:I28"/>
    <mergeCell ref="C26:C28"/>
    <mergeCell ref="I23:I25"/>
    <mergeCell ref="N35:N37"/>
    <mergeCell ref="T35:T37"/>
    <mergeCell ref="J23:J24"/>
    <mergeCell ref="T26:T28"/>
    <mergeCell ref="M26:M27"/>
    <mergeCell ref="N26:N28"/>
    <mergeCell ref="N23:N25"/>
    <mergeCell ref="M23:M24"/>
    <mergeCell ref="J26:J27"/>
    <mergeCell ref="U5:U6"/>
    <mergeCell ref="M8:M9"/>
    <mergeCell ref="N8:N10"/>
    <mergeCell ref="M5:M6"/>
    <mergeCell ref="N5:N7"/>
    <mergeCell ref="T5:T7"/>
    <mergeCell ref="U8:U9"/>
    <mergeCell ref="U11:U12"/>
    <mergeCell ref="T14:T16"/>
    <mergeCell ref="U20:U21"/>
    <mergeCell ref="T8:T10"/>
    <mergeCell ref="U14:U15"/>
    <mergeCell ref="T20:T22"/>
    <mergeCell ref="M11:M12"/>
    <mergeCell ref="T11:T13"/>
    <mergeCell ref="N11:N13"/>
    <mergeCell ref="J11:J12"/>
    <mergeCell ref="B17:B18"/>
    <mergeCell ref="C14:C16"/>
    <mergeCell ref="C17:C19"/>
    <mergeCell ref="I14:I16"/>
    <mergeCell ref="I17:I19"/>
    <mergeCell ref="B14:B15"/>
    <mergeCell ref="J17:J18"/>
    <mergeCell ref="M20:M21"/>
    <mergeCell ref="N20:N22"/>
    <mergeCell ref="I20:I22"/>
    <mergeCell ref="B20:B21"/>
    <mergeCell ref="C20:C22"/>
    <mergeCell ref="N14:N16"/>
    <mergeCell ref="M14:M15"/>
    <mergeCell ref="J20:J21"/>
    <mergeCell ref="C11:C13"/>
    <mergeCell ref="J14:J15"/>
    <mergeCell ref="B5:B6"/>
    <mergeCell ref="J5:J6"/>
    <mergeCell ref="B8:B9"/>
    <mergeCell ref="J8:J9"/>
    <mergeCell ref="C8:C10"/>
    <mergeCell ref="I8:I10"/>
    <mergeCell ref="I5:I7"/>
    <mergeCell ref="C5:C7"/>
    <mergeCell ref="B11:B12"/>
    <mergeCell ref="I11:I13"/>
  </mergeCells>
  <phoneticPr fontId="1"/>
  <pageMargins left="0.78740157480314965" right="0.39370078740157483" top="0.78740157480314965" bottom="0.39370078740157483" header="0.51181102362204722" footer="0.51181102362204722"/>
  <pageSetup paperSize="13" orientation="portrait" horizontalDpi="360" verticalDpi="360" r:id="rId11"/>
  <headerFooter alignWithMargins="0">
    <oddHeader>&amp;L&amp;"HG丸ｺﾞｼｯｸM-PRO,標準"&amp;8&amp;F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E17"/>
  <sheetViews>
    <sheetView zoomScaleNormal="100" workbookViewId="0">
      <selection activeCell="D20" sqref="D20"/>
    </sheetView>
  </sheetViews>
  <sheetFormatPr defaultRowHeight="14.25" x14ac:dyDescent="0.15"/>
  <cols>
    <col min="1" max="1" width="18.75" style="126" customWidth="1"/>
    <col min="2" max="7" width="17.5" style="126" customWidth="1"/>
    <col min="8" max="16384" width="9" style="126"/>
  </cols>
  <sheetData>
    <row r="1" spans="1:5" ht="30" customHeight="1" x14ac:dyDescent="0.15">
      <c r="A1" s="417"/>
      <c r="B1" s="417" t="s">
        <v>83</v>
      </c>
      <c r="C1" s="417" t="s">
        <v>84</v>
      </c>
      <c r="D1" s="417" t="s">
        <v>38</v>
      </c>
      <c r="E1" s="417" t="s">
        <v>60</v>
      </c>
    </row>
    <row r="2" spans="1:5" ht="30" customHeight="1" x14ac:dyDescent="0.15">
      <c r="A2" s="588" t="s">
        <v>0</v>
      </c>
      <c r="B2" s="398" t="str">
        <f>IF(男子団体!D131=2,男子団体!B131,男子団体!L131)</f>
        <v>蘇我中</v>
      </c>
      <c r="C2" s="398" t="str">
        <f>IF(男子団体!D131=2,男子団体!L131,男子団体!B131)</f>
        <v>西武台千葉中</v>
      </c>
      <c r="D2" s="399" t="str">
        <f>IF(男子団体!D153=2,男子団体!B153,男子団体!L153)</f>
        <v>昭和学院中</v>
      </c>
      <c r="E2" s="400" t="str">
        <f>IF(男子団体!D153=2,男子団体!L153,男子団体!B153)</f>
        <v>桜台中</v>
      </c>
    </row>
    <row r="3" spans="1:5" s="59" customFormat="1" ht="22.5" customHeight="1" x14ac:dyDescent="0.15">
      <c r="A3" s="588"/>
      <c r="B3" s="401" t="str">
        <f>VLOOKUP(B2,全!$B$3:$C$199,2,FALSE)</f>
        <v>（千葉）</v>
      </c>
      <c r="C3" s="401" t="str">
        <f>VLOOKUP(C2,全!$B$3:$C$199,2,FALSE)</f>
        <v>（葛北）</v>
      </c>
      <c r="D3" s="333" t="str">
        <f>VLOOKUP(D2,全!$B$3:$C$199,2,FALSE)</f>
        <v>（市川浦安）</v>
      </c>
      <c r="E3" s="402" t="str">
        <f>VLOOKUP(E2,全!$B$3:$C$199,2,FALSE)</f>
        <v>（印旛）</v>
      </c>
    </row>
    <row r="4" spans="1:5" ht="30" customHeight="1" x14ac:dyDescent="0.15">
      <c r="A4" s="589" t="s">
        <v>35</v>
      </c>
      <c r="B4" s="407" t="str">
        <f>IF(女子団体!Q131=2,女子団体!O131,女子団体!Y131)</f>
        <v>西武台千葉中</v>
      </c>
      <c r="C4" s="407" t="str">
        <f>IF(女子団体!Q131=2,女子団体!Y131,女子団体!O131)</f>
        <v>松戸四中</v>
      </c>
      <c r="D4" s="408" t="str">
        <f>IF(女子団体!Q153=2,女子団体!O153,女子団体!Y153)</f>
        <v>蘇我中</v>
      </c>
      <c r="E4" s="409" t="str">
        <f>IF(女子団体!Q153=2,女子団体!Y153,女子団体!O153)</f>
        <v>桜台中</v>
      </c>
    </row>
    <row r="5" spans="1:5" s="59" customFormat="1" ht="22.5" customHeight="1" x14ac:dyDescent="0.15">
      <c r="A5" s="589"/>
      <c r="B5" s="410" t="str">
        <f>VLOOKUP(B4,全!$B$3:$C$199,2,FALSE)</f>
        <v>（葛北）</v>
      </c>
      <c r="C5" s="410" t="str">
        <f>VLOOKUP(C4,全!$B$3:$C$199,2,FALSE)</f>
        <v>（松戸）</v>
      </c>
      <c r="D5" s="337" t="str">
        <f>VLOOKUP(D4,全!$B$3:$C$199,2,FALSE)</f>
        <v>（千葉）</v>
      </c>
      <c r="E5" s="411" t="str">
        <f>VLOOKUP(E4,全!$B$3:$C$199,2,FALSE)</f>
        <v>（印旛）</v>
      </c>
    </row>
    <row r="6" spans="1:5" ht="22.5" customHeight="1" x14ac:dyDescent="0.15">
      <c r="A6" s="596" t="s">
        <v>12</v>
      </c>
      <c r="B6" s="398" t="str">
        <f>IF(男子Ｓ!N44=2,男子Ｓ!M44,男子Ｓ!U44)</f>
        <v>吉田　昇永</v>
      </c>
      <c r="C6" s="398" t="str">
        <f>IF(男子Ｓ!N44=2,男子Ｓ!U44,男子Ｓ!M44)</f>
        <v>菅原　彩人</v>
      </c>
      <c r="D6" s="403" t="str">
        <f>IF(男子Ｓ!N50=2,男子Ｓ!M50,男子Ｓ!U50)</f>
        <v>小林　勇介</v>
      </c>
      <c r="E6" s="400" t="str">
        <f>IF(男子Ｓ!N50=2,男子Ｓ!U50,男子Ｓ!M50)</f>
        <v>相澤　桃李</v>
      </c>
    </row>
    <row r="7" spans="1:5" s="59" customFormat="1" ht="15" customHeight="1" x14ac:dyDescent="0.15">
      <c r="A7" s="597"/>
      <c r="B7" s="404" t="str">
        <f>VLOOKUP(B6,全!$B$3:$F$199,2,FALSE)</f>
        <v>（周西）</v>
      </c>
      <c r="C7" s="404" t="str">
        <f>VLOOKUP(C6,全!$B$3:$C$199,2,FALSE)</f>
        <v>（松戸四）</v>
      </c>
      <c r="D7" s="405" t="str">
        <f>VLOOKUP(D6,全!$B$3:$C$199,2,FALSE)</f>
        <v>（蘇我）</v>
      </c>
      <c r="E7" s="406" t="str">
        <f>VLOOKUP(E6,全!$B$3:$C$199,2,FALSE)</f>
        <v>（西武台千葉）</v>
      </c>
    </row>
    <row r="8" spans="1:5" s="59" customFormat="1" ht="15" customHeight="1" x14ac:dyDescent="0.15">
      <c r="A8" s="598"/>
      <c r="B8" s="401" t="str">
        <f>VLOOKUP(B6,全!$B$3:$F$199,3,FALSE)</f>
        <v>君津</v>
      </c>
      <c r="C8" s="401" t="str">
        <f>VLOOKUP(C6,全!$B$3:$F$199,3,FALSE)</f>
        <v>松戸</v>
      </c>
      <c r="D8" s="332" t="str">
        <f>VLOOKUP(D6,全!$B$3:$F$199,3,FALSE)</f>
        <v>千葉</v>
      </c>
      <c r="E8" s="402" t="str">
        <f>VLOOKUP(E6,全!$B$3:$F$199,3,FALSE)</f>
        <v>葛北</v>
      </c>
    </row>
    <row r="9" spans="1:5" ht="22.5" customHeight="1" x14ac:dyDescent="0.15">
      <c r="A9" s="590" t="s">
        <v>36</v>
      </c>
      <c r="B9" s="407" t="str">
        <f>IF(女子Ｓ!N44=2,女子Ｓ!M44,女子Ｓ!U44)</f>
        <v>岡部　　天</v>
      </c>
      <c r="C9" s="407" t="str">
        <f>IF(女子Ｓ!N44=2,女子Ｓ!U44,女子Ｓ!M44)</f>
        <v>巻口　実可</v>
      </c>
      <c r="D9" s="408" t="str">
        <f>IF(女子Ｓ!N50=2,女子Ｓ!M50,女子Ｓ!U50)</f>
        <v>矢崎　月子</v>
      </c>
      <c r="E9" s="409" t="str">
        <f>IF(女子Ｓ!N50=2,女子Ｓ!U50,女子Ｓ!M50)</f>
        <v>瀬下　瑠花</v>
      </c>
    </row>
    <row r="10" spans="1:5" s="59" customFormat="1" ht="15" customHeight="1" x14ac:dyDescent="0.15">
      <c r="A10" s="591"/>
      <c r="B10" s="412" t="str">
        <f>VLOOKUP(B9,全!$B$3:$C$199,2,FALSE)</f>
        <v>（西武台千葉）</v>
      </c>
      <c r="C10" s="412" t="str">
        <f>VLOOKUP(C9,全!$B$3:$C$199,2,FALSE)</f>
        <v>（桜台）</v>
      </c>
      <c r="D10" s="413" t="str">
        <f>VLOOKUP(D9,全!$B$3:$C$199,2,FALSE)</f>
        <v>（蘇我）</v>
      </c>
      <c r="E10" s="414" t="str">
        <f>VLOOKUP(E9,全!$B$3:$C$199,2,FALSE)</f>
        <v>（轟町）</v>
      </c>
    </row>
    <row r="11" spans="1:5" s="59" customFormat="1" ht="15" customHeight="1" x14ac:dyDescent="0.15">
      <c r="A11" s="592"/>
      <c r="B11" s="410" t="str">
        <f>VLOOKUP(B9,全!$B$3:$F$199,3,FALSE)</f>
        <v>葛北</v>
      </c>
      <c r="C11" s="410" t="str">
        <f>VLOOKUP(C9,全!$B$3:$F$199,3,FALSE)</f>
        <v>印旛</v>
      </c>
      <c r="D11" s="337" t="str">
        <f>VLOOKUP(D9,全!$B$3:$F$199,3,FALSE)</f>
        <v>千葉</v>
      </c>
      <c r="E11" s="411" t="str">
        <f>VLOOKUP(E9,全!$B$3:$F$199,3,FALSE)</f>
        <v>千葉</v>
      </c>
    </row>
    <row r="12" spans="1:5" ht="22.5" customHeight="1" x14ac:dyDescent="0.15">
      <c r="A12" s="596" t="s">
        <v>14</v>
      </c>
      <c r="B12" s="398" t="str">
        <f>IF(男子Ｄ!N29=2,男子Ｄ!M29,男子Ｄ!U29)</f>
        <v>関口・塩澤</v>
      </c>
      <c r="C12" s="398" t="str">
        <f>IF(男子Ｄ!N29=2,男子Ｄ!U29,男子Ｄ!M29)</f>
        <v>山﨑・菅谷</v>
      </c>
      <c r="D12" s="403" t="str">
        <f>IF(男子Ｄ!N35=2,男子Ｄ!M35,男子Ｄ!U35)</f>
        <v>吉田・末廣</v>
      </c>
      <c r="E12" s="400" t="str">
        <f>IF(男子Ｄ!N35=2,男子Ｄ!U35,男子Ｄ!M35)</f>
        <v>石毛・佐藤</v>
      </c>
    </row>
    <row r="13" spans="1:5" s="59" customFormat="1" ht="15" customHeight="1" x14ac:dyDescent="0.15">
      <c r="A13" s="597"/>
      <c r="B13" s="404" t="str">
        <f>VLOOKUP(B12,全!$B$3:$C$199,2,FALSE)</f>
        <v>（西武台千葉）</v>
      </c>
      <c r="C13" s="404" t="str">
        <f>VLOOKUP(C12,全!$B$3:$C$199,2,FALSE)</f>
        <v>（桜台）</v>
      </c>
      <c r="D13" s="405" t="str">
        <f>VLOOKUP(D12,全!$B$3:$C$199,2,FALSE)</f>
        <v>（松ヶ丘）</v>
      </c>
      <c r="E13" s="406" t="str">
        <f>VLOOKUP(E12,全!$B$3:$C$199,2,FALSE)</f>
        <v>（蘇我）</v>
      </c>
    </row>
    <row r="14" spans="1:5" s="59" customFormat="1" ht="15" customHeight="1" x14ac:dyDescent="0.15">
      <c r="A14" s="598"/>
      <c r="B14" s="401" t="str">
        <f>VLOOKUP(B12,全!$B$3:$F$199,3,FALSE)</f>
        <v>葛北</v>
      </c>
      <c r="C14" s="401" t="str">
        <f>VLOOKUP(C12,全!$B$3:$F$199,3,FALSE)</f>
        <v>印旛</v>
      </c>
      <c r="D14" s="332" t="str">
        <f>VLOOKUP(D12,全!$B$3:$F$199,3,FALSE)</f>
        <v>千葉</v>
      </c>
      <c r="E14" s="402" t="str">
        <f>VLOOKUP(E12,全!$B$3:$F$199,3,FALSE)</f>
        <v>千葉</v>
      </c>
    </row>
    <row r="15" spans="1:5" ht="22.5" customHeight="1" x14ac:dyDescent="0.15">
      <c r="A15" s="593" t="s">
        <v>37</v>
      </c>
      <c r="B15" s="407" t="str">
        <f>IF(女子Ｄ!N44=2,女子Ｄ!M44,女子Ｄ!U44)</f>
        <v>久松・遠山</v>
      </c>
      <c r="C15" s="407" t="str">
        <f>IF(女子Ｄ!N44=2,女子Ｄ!U44,女子Ｄ!M44)</f>
        <v>有川(友)･小沼</v>
      </c>
      <c r="D15" s="415" t="str">
        <f>IF(女子Ｄ!N50=2,女子Ｄ!M50,女子Ｄ!U50)</f>
        <v>宇津宮・坂井</v>
      </c>
      <c r="E15" s="409" t="str">
        <f>IF(女子Ｄ!N50=2,女子Ｄ!U50,女子Ｄ!M50)</f>
        <v>加藤・松井</v>
      </c>
    </row>
    <row r="16" spans="1:5" s="59" customFormat="1" ht="15" customHeight="1" x14ac:dyDescent="0.15">
      <c r="A16" s="594"/>
      <c r="B16" s="412" t="str">
        <f>VLOOKUP(B15,全!$B$3:$C$199,2,FALSE)</f>
        <v>（松戸四）</v>
      </c>
      <c r="C16" s="412" t="str">
        <f>VLOOKUP(C15,全!$B$3:$C$199,2,FALSE)</f>
        <v>（西武台千葉）</v>
      </c>
      <c r="D16" s="416" t="str">
        <f>VLOOKUP(D15,全!$B$3:$C$199,2,FALSE)</f>
        <v>（松戸四）</v>
      </c>
      <c r="E16" s="414" t="str">
        <f>VLOOKUP(E15,全!$B$3:$C$199,2,FALSE)</f>
        <v>（貝塚）</v>
      </c>
    </row>
    <row r="17" spans="1:5" s="59" customFormat="1" ht="15" customHeight="1" x14ac:dyDescent="0.15">
      <c r="A17" s="595"/>
      <c r="B17" s="410" t="str">
        <f>VLOOKUP(B15,全!$B$3:$F$199,3,FALSE)</f>
        <v>松戸</v>
      </c>
      <c r="C17" s="410" t="str">
        <f>VLOOKUP(C15,全!$B$3:$F$199,3,FALSE)</f>
        <v>葛北</v>
      </c>
      <c r="D17" s="336" t="str">
        <f>VLOOKUP(D15,全!$B$3:$F$199,3,FALSE)</f>
        <v>松戸</v>
      </c>
      <c r="E17" s="411" t="str">
        <f>VLOOKUP(E15,全!$B$3:$F$199,3,FALSE)</f>
        <v>千葉</v>
      </c>
    </row>
  </sheetData>
  <customSheetViews>
    <customSheetView guid="{84BA2EF8-1540-44DE-AB02-FA557C6684F6}">
      <selection activeCell="D9" sqref="D9"/>
      <pageMargins left="1.1811023622047245" right="0.78740157480314965" top="0.39370078740157483" bottom="0.19685039370078741" header="0.51181102362204722" footer="0.51181102362204722"/>
      <pageSetup paperSize="13" orientation="landscape" verticalDpi="300" r:id="rId1"/>
      <headerFooter alignWithMargins="0">
        <oddHeader>&amp;L&amp;"ＭＳ ゴシック,標準"&amp;8&amp;F</oddHeader>
      </headerFooter>
    </customSheetView>
    <customSheetView guid="{55F16F0B-9DCD-4450-8D81-D1C657871ABE}">
      <selection activeCell="D6" sqref="D6"/>
      <pageMargins left="1.1811023622047245" right="0.78740157480314965" top="0.39370078740157483" bottom="0.19685039370078741" header="0.51181102362204722" footer="0.51181102362204722"/>
      <pageSetup paperSize="13" orientation="landscape" verticalDpi="300" r:id="rId2"/>
      <headerFooter alignWithMargins="0">
        <oddHeader>&amp;L&amp;"ＭＳ ゴシック,標準"&amp;8&amp;F</oddHeader>
      </headerFooter>
    </customSheetView>
    <customSheetView guid="{C28CF6D2-B0CA-4A6C-8547-0AF833095EC8}" showPageBreaks="1">
      <selection activeCell="G13" sqref="G13"/>
      <pageMargins left="1.1811023622047245" right="0.78740157480314965" top="0.39370078740157483" bottom="0.19685039370078741" header="0.51181102362204722" footer="0.51181102362204722"/>
      <pageSetup paperSize="13" orientation="landscape" verticalDpi="300" r:id="rId3"/>
      <headerFooter alignWithMargins="0">
        <oddHeader>&amp;L&amp;"ＭＳ ゴシック,標準"&amp;8&amp;F</oddHeader>
      </headerFooter>
    </customSheetView>
    <customSheetView guid="{67950958-82E7-49D3-BC9C-9A13B1B9105B}">
      <selection activeCell="D6" sqref="D6"/>
      <pageMargins left="1.1811023622047245" right="0.78740157480314965" top="0.39370078740157483" bottom="0.19685039370078741" header="0.51181102362204722" footer="0.51181102362204722"/>
      <pageSetup paperSize="13" orientation="landscape" verticalDpi="300" r:id="rId4"/>
      <headerFooter alignWithMargins="0">
        <oddHeader>&amp;L&amp;"ＭＳ ゴシック,標準"&amp;8&amp;F</oddHeader>
      </headerFooter>
    </customSheetView>
    <customSheetView guid="{C7EF79AD-7084-4700-ADCD-668E0BFE136E}" showRuler="0">
      <selection activeCell="D4" sqref="D4"/>
      <pageMargins left="1.1811023622047245" right="0.78740157480314965" top="0.98425196850393704" bottom="0.98425196850393704" header="0.51181102362204722" footer="0.51181102362204722"/>
      <pageSetup paperSize="13" orientation="landscape" verticalDpi="300" r:id="rId5"/>
      <headerFooter alignWithMargins="0"/>
    </customSheetView>
    <customSheetView guid="{AEA031C2-629C-4A2E-959E-FF337A508141}" showPageBreaks="1" showRuler="0" topLeftCell="A3">
      <selection activeCell="G6" sqref="G6"/>
      <pageMargins left="1.1811023622047245" right="0.78740157480314965" top="0.98425196850393704" bottom="0.98425196850393704" header="0.51181102362204722" footer="0.51181102362204722"/>
      <pageSetup paperSize="13" orientation="landscape" verticalDpi="300" r:id="rId6"/>
      <headerFooter alignWithMargins="0"/>
    </customSheetView>
    <customSheetView guid="{C1FC9FE0-9C36-4C40-A616-C57F71C36EB7}" showPageBreaks="1" showRuler="0">
      <selection activeCell="G6" sqref="G6"/>
      <pageMargins left="1.1811023622047245" right="0.78740157480314965" top="0.98425196850393704" bottom="0.98425196850393704" header="0.51181102362204722" footer="0.51181102362204722"/>
      <pageSetup paperSize="13" orientation="landscape" verticalDpi="300" r:id="rId7"/>
      <headerFooter alignWithMargins="0"/>
    </customSheetView>
    <customSheetView guid="{C7D6172A-FECF-423E-85CC-6F7F8AAC65B9}" showPageBreaks="1" showRuler="0">
      <selection activeCell="B7" sqref="B7"/>
      <pageMargins left="1.1811023622047245" right="0.78740157480314965" top="0.98425196850393704" bottom="0.98425196850393704" header="0.51181102362204722" footer="0.51181102362204722"/>
      <pageSetup paperSize="13" orientation="landscape" verticalDpi="300" r:id="rId8"/>
      <headerFooter alignWithMargins="0"/>
    </customSheetView>
    <customSheetView guid="{042D1E7E-6DEB-42E0-AB4E-7CCF458C60F7}" scale="75" showPageBreaks="1" showRuler="0" topLeftCell="B1">
      <selection activeCell="E2" sqref="E2"/>
      <pageMargins left="1.1811023622047245" right="0.78740157480314965" top="0.98425196850393704" bottom="0.98425196850393704" header="0.51181102362204722" footer="0.51181102362204722"/>
      <pageSetup paperSize="13" orientation="landscape" verticalDpi="300" r:id="rId9"/>
      <headerFooter alignWithMargins="0"/>
    </customSheetView>
    <customSheetView guid="{097CC973-03A1-4661-97C0-EA1660F0B571}" showRuler="0">
      <selection activeCell="B4" sqref="B4"/>
      <pageMargins left="1.1811023622047245" right="0.78740157480314965" top="0.98425196850393704" bottom="0.98425196850393704" header="0.51181102362204722" footer="0.51181102362204722"/>
      <pageSetup paperSize="13" orientation="landscape" verticalDpi="300" r:id="rId10"/>
      <headerFooter alignWithMargins="0"/>
    </customSheetView>
  </customSheetViews>
  <mergeCells count="6">
    <mergeCell ref="A2:A3"/>
    <mergeCell ref="A4:A5"/>
    <mergeCell ref="A9:A11"/>
    <mergeCell ref="A15:A17"/>
    <mergeCell ref="A12:A14"/>
    <mergeCell ref="A6:A8"/>
  </mergeCells>
  <phoneticPr fontId="1"/>
  <pageMargins left="1.1811023622047245" right="0.78740157480314965" top="0.39370078740157483" bottom="0.19685039370078741" header="0.51181102362204722" footer="0.51181102362204722"/>
  <pageSetup paperSize="13" orientation="landscape" verticalDpi="300" r:id="rId11"/>
  <headerFooter alignWithMargins="0">
    <oddHeader>&amp;L&amp;"ＭＳ ゴシック,標準"&amp;8&amp;F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AH65"/>
  <sheetViews>
    <sheetView topLeftCell="A28" zoomScaleNormal="100" workbookViewId="0">
      <selection activeCell="D46" sqref="D46"/>
    </sheetView>
  </sheetViews>
  <sheetFormatPr defaultRowHeight="13.5" x14ac:dyDescent="0.15"/>
  <cols>
    <col min="1" max="1" width="3.75" style="85" customWidth="1"/>
    <col min="2" max="2" width="6.25" style="80" customWidth="1"/>
    <col min="3" max="3" width="2.5" style="85" customWidth="1"/>
    <col min="4" max="4" width="13.75" style="80" customWidth="1"/>
    <col min="5" max="5" width="10" style="86" customWidth="1"/>
    <col min="6" max="6" width="9" style="96"/>
    <col min="7" max="7" width="2.5" style="131" customWidth="1"/>
    <col min="8" max="8" width="9" style="87"/>
    <col min="9" max="9" width="9" style="151"/>
    <col min="15" max="16384" width="9" style="80"/>
  </cols>
  <sheetData>
    <row r="1" spans="1:9" s="67" customFormat="1" x14ac:dyDescent="0.15">
      <c r="A1" s="67" t="s">
        <v>0</v>
      </c>
      <c r="C1" s="85"/>
      <c r="E1" s="57"/>
      <c r="F1" s="96"/>
      <c r="G1" s="58"/>
      <c r="H1" s="57"/>
      <c r="I1" s="57"/>
    </row>
    <row r="2" spans="1:9" s="48" customFormat="1" ht="13.5" customHeight="1" x14ac:dyDescent="0.15">
      <c r="A2" s="68" t="s">
        <v>3</v>
      </c>
      <c r="B2" s="69" t="s">
        <v>4</v>
      </c>
      <c r="C2" s="70" t="s">
        <v>5</v>
      </c>
      <c r="D2" s="69" t="s">
        <v>6</v>
      </c>
      <c r="E2" s="71" t="s">
        <v>4</v>
      </c>
      <c r="F2" s="96"/>
      <c r="G2" s="58"/>
    </row>
    <row r="3" spans="1:9" s="76" customFormat="1" ht="13.5" customHeight="1" x14ac:dyDescent="0.15">
      <c r="A3" s="72">
        <v>19</v>
      </c>
      <c r="B3" s="73" t="s">
        <v>46</v>
      </c>
      <c r="C3" s="88">
        <v>1</v>
      </c>
      <c r="D3" s="83" t="s">
        <v>197</v>
      </c>
      <c r="E3" s="75" t="s">
        <v>46</v>
      </c>
      <c r="F3" s="97">
        <v>1</v>
      </c>
      <c r="G3" s="131"/>
      <c r="H3" s="87"/>
      <c r="I3" s="148"/>
    </row>
    <row r="4" spans="1:9" s="76" customFormat="1" ht="13.5" customHeight="1" x14ac:dyDescent="0.15">
      <c r="A4" s="72">
        <v>11</v>
      </c>
      <c r="B4" s="73" t="s">
        <v>46</v>
      </c>
      <c r="C4" s="88">
        <v>2</v>
      </c>
      <c r="D4" s="73" t="s">
        <v>198</v>
      </c>
      <c r="E4" s="75" t="s">
        <v>46</v>
      </c>
      <c r="F4" s="97">
        <v>2</v>
      </c>
      <c r="G4" s="131"/>
      <c r="H4" s="87"/>
      <c r="I4" s="148"/>
    </row>
    <row r="5" spans="1:9" s="76" customFormat="1" ht="13.5" customHeight="1" x14ac:dyDescent="0.15">
      <c r="A5" s="72">
        <v>16</v>
      </c>
      <c r="B5" s="73" t="s">
        <v>46</v>
      </c>
      <c r="C5" s="88">
        <v>3</v>
      </c>
      <c r="D5" s="73" t="s">
        <v>201</v>
      </c>
      <c r="E5" s="90" t="s">
        <v>46</v>
      </c>
      <c r="F5" s="97">
        <v>3</v>
      </c>
      <c r="G5" s="131"/>
      <c r="H5" s="87"/>
      <c r="I5" s="148"/>
    </row>
    <row r="6" spans="1:9" s="76" customFormat="1" ht="13.5" customHeight="1" x14ac:dyDescent="0.15">
      <c r="A6" s="72">
        <v>2</v>
      </c>
      <c r="B6" s="73" t="s">
        <v>46</v>
      </c>
      <c r="C6" s="88">
        <v>4</v>
      </c>
      <c r="D6" s="73" t="s">
        <v>199</v>
      </c>
      <c r="E6" s="90" t="s">
        <v>46</v>
      </c>
      <c r="F6" s="97">
        <v>4</v>
      </c>
      <c r="G6" s="130"/>
      <c r="I6" s="148"/>
    </row>
    <row r="7" spans="1:9" ht="13.5" customHeight="1" x14ac:dyDescent="0.15">
      <c r="A7" s="72">
        <v>7</v>
      </c>
      <c r="B7" s="77" t="s">
        <v>46</v>
      </c>
      <c r="C7" s="89">
        <v>5</v>
      </c>
      <c r="D7" s="77" t="s">
        <v>200</v>
      </c>
      <c r="E7" s="79" t="s">
        <v>46</v>
      </c>
      <c r="F7" s="97">
        <v>5</v>
      </c>
      <c r="G7" s="130"/>
      <c r="I7" s="148"/>
    </row>
    <row r="8" spans="1:9" s="76" customFormat="1" ht="13.5" customHeight="1" x14ac:dyDescent="0.15">
      <c r="A8" s="72">
        <v>10</v>
      </c>
      <c r="B8" s="73" t="s">
        <v>45</v>
      </c>
      <c r="C8" s="88">
        <v>1</v>
      </c>
      <c r="D8" s="73" t="s">
        <v>149</v>
      </c>
      <c r="E8" s="90" t="s">
        <v>45</v>
      </c>
      <c r="F8" s="97">
        <v>6</v>
      </c>
      <c r="G8" s="131"/>
      <c r="I8" s="148"/>
    </row>
    <row r="9" spans="1:9" ht="13.5" customHeight="1" x14ac:dyDescent="0.15">
      <c r="A9" s="72">
        <v>15</v>
      </c>
      <c r="B9" s="73" t="s">
        <v>45</v>
      </c>
      <c r="C9" s="88">
        <v>2</v>
      </c>
      <c r="D9" s="73" t="s">
        <v>150</v>
      </c>
      <c r="E9" s="90" t="s">
        <v>45</v>
      </c>
      <c r="F9" s="97">
        <v>7</v>
      </c>
      <c r="G9" s="130"/>
      <c r="H9" s="76"/>
      <c r="I9" s="148"/>
    </row>
    <row r="10" spans="1:9" ht="13.5" customHeight="1" x14ac:dyDescent="0.15">
      <c r="A10" s="72">
        <v>12</v>
      </c>
      <c r="B10" s="73" t="s">
        <v>67</v>
      </c>
      <c r="C10" s="88">
        <v>1</v>
      </c>
      <c r="D10" s="83" t="s">
        <v>135</v>
      </c>
      <c r="E10" s="90" t="s">
        <v>67</v>
      </c>
      <c r="F10" s="97">
        <v>8</v>
      </c>
      <c r="H10" s="76"/>
      <c r="I10" s="148"/>
    </row>
    <row r="11" spans="1:9" ht="13.5" customHeight="1" x14ac:dyDescent="0.15">
      <c r="A11" s="72">
        <v>3</v>
      </c>
      <c r="B11" s="73" t="s">
        <v>47</v>
      </c>
      <c r="C11" s="88">
        <v>1</v>
      </c>
      <c r="D11" s="73" t="s">
        <v>170</v>
      </c>
      <c r="E11" s="90" t="s">
        <v>47</v>
      </c>
      <c r="F11" s="97">
        <v>9</v>
      </c>
      <c r="I11" s="148"/>
    </row>
    <row r="12" spans="1:9" ht="13.5" customHeight="1" x14ac:dyDescent="0.15">
      <c r="A12" s="72"/>
      <c r="B12" s="73" t="s">
        <v>50</v>
      </c>
      <c r="C12" s="88">
        <v>1</v>
      </c>
      <c r="D12" s="73" t="s">
        <v>85</v>
      </c>
      <c r="E12" s="90" t="s">
        <v>50</v>
      </c>
      <c r="F12" s="97"/>
      <c r="I12" s="148"/>
    </row>
    <row r="13" spans="1:9" ht="13.5" customHeight="1" x14ac:dyDescent="0.15">
      <c r="A13" s="72">
        <v>6</v>
      </c>
      <c r="B13" s="73" t="s">
        <v>41</v>
      </c>
      <c r="C13" s="88">
        <v>1</v>
      </c>
      <c r="D13" s="73" t="s">
        <v>254</v>
      </c>
      <c r="E13" s="90" t="s">
        <v>41</v>
      </c>
      <c r="F13" s="97">
        <v>10</v>
      </c>
      <c r="G13" s="130"/>
      <c r="H13" s="76"/>
      <c r="I13" s="148"/>
    </row>
    <row r="14" spans="1:9" ht="13.5" customHeight="1" x14ac:dyDescent="0.15">
      <c r="A14" s="72">
        <v>8</v>
      </c>
      <c r="B14" s="73" t="s">
        <v>255</v>
      </c>
      <c r="C14" s="88">
        <v>1</v>
      </c>
      <c r="D14" s="73" t="s">
        <v>237</v>
      </c>
      <c r="E14" s="90" t="s">
        <v>255</v>
      </c>
      <c r="F14" s="97">
        <v>11</v>
      </c>
      <c r="I14" s="148"/>
    </row>
    <row r="15" spans="1:9" ht="13.5" customHeight="1" x14ac:dyDescent="0.15">
      <c r="A15" s="72">
        <v>1</v>
      </c>
      <c r="B15" s="73" t="s">
        <v>40</v>
      </c>
      <c r="C15" s="88">
        <v>1</v>
      </c>
      <c r="D15" s="73" t="s">
        <v>93</v>
      </c>
      <c r="E15" s="90" t="s">
        <v>40</v>
      </c>
      <c r="F15" s="97">
        <v>12</v>
      </c>
      <c r="I15" s="148"/>
    </row>
    <row r="16" spans="1:9" ht="13.5" customHeight="1" x14ac:dyDescent="0.15">
      <c r="A16" s="72">
        <v>5</v>
      </c>
      <c r="B16" s="73" t="s">
        <v>40</v>
      </c>
      <c r="C16" s="88">
        <v>2</v>
      </c>
      <c r="D16" s="73" t="s">
        <v>94</v>
      </c>
      <c r="E16" s="90" t="s">
        <v>40</v>
      </c>
      <c r="F16" s="97">
        <v>13</v>
      </c>
      <c r="I16" s="148"/>
    </row>
    <row r="17" spans="1:9" ht="13.5" customHeight="1" x14ac:dyDescent="0.15">
      <c r="A17" s="72">
        <v>13</v>
      </c>
      <c r="B17" s="77" t="s">
        <v>40</v>
      </c>
      <c r="C17" s="89">
        <v>3</v>
      </c>
      <c r="D17" s="77" t="s">
        <v>95</v>
      </c>
      <c r="E17" s="79" t="s">
        <v>40</v>
      </c>
      <c r="F17" s="97">
        <v>14</v>
      </c>
      <c r="G17" s="130"/>
      <c r="I17" s="148"/>
    </row>
    <row r="18" spans="1:9" ht="13.5" customHeight="1" x14ac:dyDescent="0.15">
      <c r="A18" s="72">
        <v>9</v>
      </c>
      <c r="B18" s="73" t="s">
        <v>44</v>
      </c>
      <c r="C18" s="88">
        <v>1</v>
      </c>
      <c r="D18" s="73" t="s">
        <v>256</v>
      </c>
      <c r="E18" s="90" t="s">
        <v>44</v>
      </c>
      <c r="F18" s="97">
        <v>15</v>
      </c>
      <c r="I18" s="148"/>
    </row>
    <row r="19" spans="1:9" ht="13.5" customHeight="1" x14ac:dyDescent="0.15">
      <c r="A19" s="72">
        <v>17</v>
      </c>
      <c r="B19" s="73" t="s">
        <v>42</v>
      </c>
      <c r="C19" s="88">
        <v>1</v>
      </c>
      <c r="D19" s="83" t="s">
        <v>181</v>
      </c>
      <c r="E19" s="90" t="s">
        <v>42</v>
      </c>
      <c r="F19" s="97">
        <v>16</v>
      </c>
      <c r="I19" s="148"/>
    </row>
    <row r="20" spans="1:9" ht="13.5" customHeight="1" x14ac:dyDescent="0.15">
      <c r="A20" s="72">
        <v>14</v>
      </c>
      <c r="B20" s="73" t="s">
        <v>48</v>
      </c>
      <c r="C20" s="88">
        <v>1</v>
      </c>
      <c r="D20" s="73" t="s">
        <v>86</v>
      </c>
      <c r="E20" s="90" t="s">
        <v>48</v>
      </c>
      <c r="F20" s="97">
        <v>17</v>
      </c>
      <c r="I20" s="148"/>
    </row>
    <row r="21" spans="1:9" ht="13.5" customHeight="1" x14ac:dyDescent="0.15">
      <c r="A21" s="72">
        <v>18</v>
      </c>
      <c r="B21" s="73" t="s">
        <v>43</v>
      </c>
      <c r="C21" s="88">
        <v>1</v>
      </c>
      <c r="D21" s="83" t="s">
        <v>115</v>
      </c>
      <c r="E21" s="75" t="s">
        <v>43</v>
      </c>
      <c r="F21" s="97">
        <v>18</v>
      </c>
      <c r="I21" s="148"/>
    </row>
    <row r="22" spans="1:9" ht="13.5" customHeight="1" x14ac:dyDescent="0.15">
      <c r="A22" s="72">
        <v>4</v>
      </c>
      <c r="B22" s="73" t="s">
        <v>49</v>
      </c>
      <c r="C22" s="88">
        <v>1</v>
      </c>
      <c r="D22" s="73" t="s">
        <v>257</v>
      </c>
      <c r="E22" s="75" t="s">
        <v>49</v>
      </c>
      <c r="F22" s="97">
        <v>19</v>
      </c>
      <c r="I22" s="148"/>
    </row>
    <row r="23" spans="1:9" ht="13.5" customHeight="1" x14ac:dyDescent="0.15">
      <c r="A23" s="72"/>
      <c r="B23" s="73"/>
      <c r="C23" s="88"/>
      <c r="D23" s="73"/>
      <c r="E23" s="90"/>
    </row>
    <row r="24" spans="1:9" ht="13.5" customHeight="1" x14ac:dyDescent="0.15">
      <c r="A24" s="81"/>
      <c r="B24" s="83"/>
      <c r="C24" s="128"/>
      <c r="D24" s="83"/>
      <c r="E24" s="129"/>
    </row>
    <row r="26" spans="1:9" s="67" customFormat="1" x14ac:dyDescent="0.15">
      <c r="A26" s="67" t="s">
        <v>11</v>
      </c>
      <c r="C26" s="85"/>
      <c r="E26" s="57"/>
      <c r="F26" s="96"/>
      <c r="G26" s="58"/>
      <c r="H26" s="57"/>
      <c r="I26" s="57"/>
    </row>
    <row r="27" spans="1:9" s="85" customFormat="1" x14ac:dyDescent="0.15">
      <c r="A27" s="68" t="s">
        <v>3</v>
      </c>
      <c r="B27" s="69" t="s">
        <v>4</v>
      </c>
      <c r="C27" s="70" t="s">
        <v>5</v>
      </c>
      <c r="D27" s="69" t="s">
        <v>6</v>
      </c>
      <c r="E27" s="71" t="s">
        <v>4</v>
      </c>
      <c r="F27" s="96"/>
      <c r="G27" s="58"/>
      <c r="H27" s="48"/>
      <c r="I27" s="48"/>
    </row>
    <row r="28" spans="1:9" s="76" customFormat="1" ht="13.5" customHeight="1" x14ac:dyDescent="0.15">
      <c r="A28" s="72">
        <v>21</v>
      </c>
      <c r="B28" s="73" t="s">
        <v>46</v>
      </c>
      <c r="C28" s="88">
        <v>1</v>
      </c>
      <c r="D28" s="73" t="s">
        <v>202</v>
      </c>
      <c r="E28" s="90" t="s">
        <v>46</v>
      </c>
      <c r="F28" s="97">
        <v>1</v>
      </c>
      <c r="G28" s="131"/>
      <c r="H28" s="87"/>
      <c r="I28" s="148"/>
    </row>
    <row r="29" spans="1:9" s="76" customFormat="1" ht="13.5" customHeight="1" x14ac:dyDescent="0.15">
      <c r="A29" s="72">
        <v>7</v>
      </c>
      <c r="B29" s="73" t="s">
        <v>46</v>
      </c>
      <c r="C29" s="88">
        <v>2</v>
      </c>
      <c r="D29" s="73" t="s">
        <v>203</v>
      </c>
      <c r="E29" s="90" t="s">
        <v>46</v>
      </c>
      <c r="F29" s="97">
        <v>2</v>
      </c>
      <c r="G29" s="131"/>
      <c r="H29" s="87"/>
      <c r="I29" s="148"/>
    </row>
    <row r="30" spans="1:9" s="76" customFormat="1" ht="13.5" customHeight="1" x14ac:dyDescent="0.15">
      <c r="A30" s="72">
        <v>11</v>
      </c>
      <c r="B30" s="73" t="s">
        <v>46</v>
      </c>
      <c r="C30" s="88">
        <v>3</v>
      </c>
      <c r="D30" s="73" t="s">
        <v>197</v>
      </c>
      <c r="E30" s="90" t="s">
        <v>46</v>
      </c>
      <c r="F30" s="97">
        <v>3</v>
      </c>
      <c r="G30" s="131"/>
      <c r="H30" s="87"/>
      <c r="I30" s="148"/>
    </row>
    <row r="31" spans="1:9" s="76" customFormat="1" ht="13.5" customHeight="1" x14ac:dyDescent="0.15">
      <c r="A31" s="72">
        <v>18</v>
      </c>
      <c r="B31" s="73" t="s">
        <v>46</v>
      </c>
      <c r="C31" s="88">
        <v>4</v>
      </c>
      <c r="D31" s="73" t="s">
        <v>198</v>
      </c>
      <c r="E31" s="90" t="s">
        <v>46</v>
      </c>
      <c r="F31" s="97">
        <v>4</v>
      </c>
      <c r="G31" s="130"/>
      <c r="I31" s="148"/>
    </row>
    <row r="32" spans="1:9" s="76" customFormat="1" ht="13.5" customHeight="1" x14ac:dyDescent="0.15">
      <c r="A32" s="72">
        <v>27</v>
      </c>
      <c r="B32" s="73" t="s">
        <v>45</v>
      </c>
      <c r="C32" s="88">
        <v>1</v>
      </c>
      <c r="D32" s="73" t="s">
        <v>150</v>
      </c>
      <c r="E32" s="75" t="s">
        <v>45</v>
      </c>
      <c r="F32" s="97">
        <v>5</v>
      </c>
      <c r="G32" s="130"/>
      <c r="I32" s="148"/>
    </row>
    <row r="33" spans="1:9" ht="13.5" customHeight="1" x14ac:dyDescent="0.15">
      <c r="A33" s="72">
        <v>9</v>
      </c>
      <c r="B33" s="73" t="s">
        <v>45</v>
      </c>
      <c r="C33" s="88">
        <v>2</v>
      </c>
      <c r="D33" s="73" t="s">
        <v>149</v>
      </c>
      <c r="E33" s="90" t="s">
        <v>45</v>
      </c>
      <c r="F33" s="97">
        <v>6</v>
      </c>
      <c r="I33" s="148"/>
    </row>
    <row r="34" spans="1:9" ht="13.5" customHeight="1" x14ac:dyDescent="0.15">
      <c r="A34" s="72">
        <v>19</v>
      </c>
      <c r="B34" s="73" t="s">
        <v>45</v>
      </c>
      <c r="C34" s="88">
        <v>3</v>
      </c>
      <c r="D34" s="73" t="s">
        <v>151</v>
      </c>
      <c r="E34" s="90" t="s">
        <v>45</v>
      </c>
      <c r="F34" s="97">
        <v>7</v>
      </c>
      <c r="I34" s="148"/>
    </row>
    <row r="35" spans="1:9" s="76" customFormat="1" ht="13.5" customHeight="1" x14ac:dyDescent="0.15">
      <c r="A35" s="72">
        <v>3</v>
      </c>
      <c r="B35" s="77" t="s">
        <v>45</v>
      </c>
      <c r="C35" s="89">
        <v>4</v>
      </c>
      <c r="D35" s="77" t="s">
        <v>152</v>
      </c>
      <c r="E35" s="79" t="s">
        <v>45</v>
      </c>
      <c r="F35" s="97">
        <v>8</v>
      </c>
      <c r="G35" s="130"/>
      <c r="H35" s="87"/>
      <c r="I35" s="148"/>
    </row>
    <row r="36" spans="1:9" ht="13.5" customHeight="1" x14ac:dyDescent="0.15">
      <c r="A36" s="72">
        <v>20</v>
      </c>
      <c r="B36" s="73" t="s">
        <v>67</v>
      </c>
      <c r="C36" s="88">
        <v>1</v>
      </c>
      <c r="D36" s="83" t="s">
        <v>136</v>
      </c>
      <c r="E36" s="75" t="s">
        <v>67</v>
      </c>
      <c r="F36" s="97">
        <v>9</v>
      </c>
      <c r="G36" s="130"/>
      <c r="H36" s="76"/>
      <c r="I36" s="148"/>
    </row>
    <row r="37" spans="1:9" ht="13.5" customHeight="1" x14ac:dyDescent="0.15">
      <c r="A37" s="72">
        <v>4</v>
      </c>
      <c r="B37" s="73" t="s">
        <v>67</v>
      </c>
      <c r="C37" s="88">
        <v>2</v>
      </c>
      <c r="D37" s="83" t="s">
        <v>135</v>
      </c>
      <c r="E37" s="90" t="s">
        <v>67</v>
      </c>
      <c r="F37" s="97">
        <v>10</v>
      </c>
      <c r="G37" s="130"/>
      <c r="H37" s="76"/>
      <c r="I37" s="148"/>
    </row>
    <row r="38" spans="1:9" ht="13.5" customHeight="1" x14ac:dyDescent="0.15">
      <c r="A38" s="72">
        <v>26</v>
      </c>
      <c r="B38" s="73" t="s">
        <v>67</v>
      </c>
      <c r="C38" s="88">
        <v>3</v>
      </c>
      <c r="D38" s="73" t="s">
        <v>137</v>
      </c>
      <c r="E38" s="90" t="s">
        <v>67</v>
      </c>
      <c r="F38" s="97">
        <v>11</v>
      </c>
      <c r="H38" s="76"/>
      <c r="I38" s="148"/>
    </row>
    <row r="39" spans="1:9" ht="13.5" customHeight="1" x14ac:dyDescent="0.15">
      <c r="A39" s="72">
        <v>6</v>
      </c>
      <c r="B39" s="73" t="s">
        <v>47</v>
      </c>
      <c r="C39" s="88">
        <v>1</v>
      </c>
      <c r="D39" s="73" t="s">
        <v>171</v>
      </c>
      <c r="E39" s="75" t="s">
        <v>47</v>
      </c>
      <c r="F39" s="97">
        <v>12</v>
      </c>
      <c r="I39" s="148"/>
    </row>
    <row r="40" spans="1:9" ht="13.5" customHeight="1" x14ac:dyDescent="0.15">
      <c r="A40" s="72">
        <v>13</v>
      </c>
      <c r="B40" s="73" t="s">
        <v>50</v>
      </c>
      <c r="C40" s="88">
        <v>1</v>
      </c>
      <c r="D40" s="73" t="s">
        <v>126</v>
      </c>
      <c r="E40" s="90" t="s">
        <v>50</v>
      </c>
      <c r="F40" s="97">
        <v>13</v>
      </c>
      <c r="G40" s="130"/>
      <c r="I40" s="148"/>
    </row>
    <row r="41" spans="1:9" ht="13.5" customHeight="1" x14ac:dyDescent="0.15">
      <c r="A41" s="72">
        <v>15</v>
      </c>
      <c r="B41" s="73" t="s">
        <v>50</v>
      </c>
      <c r="C41" s="88">
        <v>2</v>
      </c>
      <c r="D41" s="73" t="s">
        <v>125</v>
      </c>
      <c r="E41" s="90" t="s">
        <v>50</v>
      </c>
      <c r="F41" s="97">
        <v>14</v>
      </c>
      <c r="G41" s="130"/>
      <c r="H41" s="76"/>
      <c r="I41" s="148"/>
    </row>
    <row r="42" spans="1:9" ht="13.5" customHeight="1" x14ac:dyDescent="0.15">
      <c r="A42" s="72">
        <v>25</v>
      </c>
      <c r="B42" s="73" t="s">
        <v>50</v>
      </c>
      <c r="C42" s="88">
        <v>3</v>
      </c>
      <c r="D42" s="73" t="s">
        <v>127</v>
      </c>
      <c r="E42" s="90" t="s">
        <v>50</v>
      </c>
      <c r="F42" s="97">
        <v>15</v>
      </c>
      <c r="I42" s="148"/>
    </row>
    <row r="43" spans="1:9" ht="13.5" customHeight="1" x14ac:dyDescent="0.15">
      <c r="A43" s="72">
        <v>1</v>
      </c>
      <c r="B43" s="73" t="s">
        <v>41</v>
      </c>
      <c r="C43" s="88">
        <v>1</v>
      </c>
      <c r="D43" s="73" t="s">
        <v>254</v>
      </c>
      <c r="E43" s="90" t="s">
        <v>41</v>
      </c>
      <c r="F43" s="97">
        <v>16</v>
      </c>
      <c r="H43" s="76"/>
      <c r="I43" s="148"/>
    </row>
    <row r="44" spans="1:9" s="76" customFormat="1" ht="13.5" customHeight="1" x14ac:dyDescent="0.15">
      <c r="A44" s="72">
        <v>23</v>
      </c>
      <c r="B44" s="77" t="s">
        <v>41</v>
      </c>
      <c r="C44" s="89">
        <v>2</v>
      </c>
      <c r="D44" s="77" t="s">
        <v>258</v>
      </c>
      <c r="E44" s="79" t="s">
        <v>41</v>
      </c>
      <c r="F44" s="97">
        <v>17</v>
      </c>
      <c r="G44" s="130"/>
      <c r="I44" s="148"/>
    </row>
    <row r="45" spans="1:9" ht="13.5" customHeight="1" x14ac:dyDescent="0.15">
      <c r="A45" s="72">
        <v>12</v>
      </c>
      <c r="B45" s="73" t="s">
        <v>255</v>
      </c>
      <c r="C45" s="88">
        <v>1</v>
      </c>
      <c r="D45" s="73" t="s">
        <v>237</v>
      </c>
      <c r="E45" s="90" t="s">
        <v>255</v>
      </c>
      <c r="F45" s="97">
        <v>18</v>
      </c>
      <c r="I45" s="148"/>
    </row>
    <row r="46" spans="1:9" ht="13.5" customHeight="1" x14ac:dyDescent="0.15">
      <c r="A46" s="72">
        <v>14</v>
      </c>
      <c r="B46" s="73" t="s">
        <v>40</v>
      </c>
      <c r="C46" s="88">
        <v>1</v>
      </c>
      <c r="D46" s="73" t="s">
        <v>93</v>
      </c>
      <c r="E46" s="90" t="s">
        <v>40</v>
      </c>
      <c r="F46" s="97">
        <v>19</v>
      </c>
      <c r="I46" s="148"/>
    </row>
    <row r="47" spans="1:9" ht="13.5" customHeight="1" x14ac:dyDescent="0.15">
      <c r="A47" s="72">
        <v>8</v>
      </c>
      <c r="B47" s="73" t="s">
        <v>40</v>
      </c>
      <c r="C47" s="88">
        <v>2</v>
      </c>
      <c r="D47" s="73" t="s">
        <v>94</v>
      </c>
      <c r="E47" s="90" t="s">
        <v>40</v>
      </c>
      <c r="F47" s="97">
        <v>20</v>
      </c>
      <c r="H47" s="76"/>
      <c r="I47" s="148"/>
    </row>
    <row r="48" spans="1:9" ht="13.5" customHeight="1" x14ac:dyDescent="0.15">
      <c r="A48" s="72">
        <v>5</v>
      </c>
      <c r="B48" s="73" t="s">
        <v>40</v>
      </c>
      <c r="C48" s="88">
        <v>3</v>
      </c>
      <c r="D48" s="73" t="s">
        <v>95</v>
      </c>
      <c r="E48" s="90" t="s">
        <v>40</v>
      </c>
      <c r="F48" s="97">
        <v>21</v>
      </c>
      <c r="I48" s="148"/>
    </row>
    <row r="49" spans="1:9" ht="13.5" customHeight="1" x14ac:dyDescent="0.15">
      <c r="A49" s="72">
        <v>2</v>
      </c>
      <c r="B49" s="73" t="s">
        <v>44</v>
      </c>
      <c r="C49" s="88">
        <v>1</v>
      </c>
      <c r="D49" s="73" t="s">
        <v>256</v>
      </c>
      <c r="E49" s="90" t="s">
        <v>44</v>
      </c>
      <c r="F49" s="97">
        <v>22</v>
      </c>
      <c r="G49" s="130"/>
      <c r="I49" s="148"/>
    </row>
    <row r="50" spans="1:9" ht="13.5" customHeight="1" x14ac:dyDescent="0.15">
      <c r="A50" s="72">
        <v>22</v>
      </c>
      <c r="B50" s="73" t="s">
        <v>42</v>
      </c>
      <c r="C50" s="88">
        <v>1</v>
      </c>
      <c r="D50" s="83" t="s">
        <v>182</v>
      </c>
      <c r="E50" s="90" t="s">
        <v>42</v>
      </c>
      <c r="F50" s="97">
        <v>23</v>
      </c>
      <c r="I50" s="148"/>
    </row>
    <row r="51" spans="1:9" ht="13.5" customHeight="1" x14ac:dyDescent="0.15">
      <c r="A51" s="72">
        <v>10</v>
      </c>
      <c r="B51" s="73" t="s">
        <v>42</v>
      </c>
      <c r="C51" s="88">
        <v>2</v>
      </c>
      <c r="D51" s="83" t="s">
        <v>183</v>
      </c>
      <c r="E51" s="90" t="s">
        <v>42</v>
      </c>
      <c r="F51" s="97">
        <v>24</v>
      </c>
      <c r="I51" s="148"/>
    </row>
    <row r="52" spans="1:9" ht="13.5" customHeight="1" x14ac:dyDescent="0.15">
      <c r="A52" s="72">
        <v>24</v>
      </c>
      <c r="B52" s="73" t="s">
        <v>48</v>
      </c>
      <c r="C52" s="88">
        <v>1</v>
      </c>
      <c r="D52" s="73" t="s">
        <v>86</v>
      </c>
      <c r="E52" s="90" t="s">
        <v>48</v>
      </c>
      <c r="F52" s="97">
        <v>25</v>
      </c>
      <c r="H52" s="76"/>
      <c r="I52" s="148"/>
    </row>
    <row r="53" spans="1:9" ht="13.5" customHeight="1" x14ac:dyDescent="0.15">
      <c r="A53" s="72">
        <v>17</v>
      </c>
      <c r="B53" s="73" t="s">
        <v>43</v>
      </c>
      <c r="C53" s="88">
        <v>1</v>
      </c>
      <c r="D53" s="83" t="s">
        <v>115</v>
      </c>
      <c r="E53" s="90" t="s">
        <v>43</v>
      </c>
      <c r="F53" s="97">
        <v>26</v>
      </c>
      <c r="I53" s="148"/>
    </row>
    <row r="54" spans="1:9" ht="13.5" customHeight="1" x14ac:dyDescent="0.15">
      <c r="A54" s="72">
        <v>16</v>
      </c>
      <c r="B54" s="73" t="s">
        <v>49</v>
      </c>
      <c r="C54" s="88">
        <v>1</v>
      </c>
      <c r="D54" s="73" t="s">
        <v>259</v>
      </c>
      <c r="E54" s="90" t="s">
        <v>49</v>
      </c>
      <c r="F54" s="97">
        <v>27</v>
      </c>
      <c r="I54" s="148"/>
    </row>
    <row r="55" spans="1:9" ht="13.5" customHeight="1" x14ac:dyDescent="0.15">
      <c r="A55" s="72"/>
      <c r="B55" s="73"/>
      <c r="C55" s="88"/>
      <c r="D55" s="73"/>
      <c r="E55" s="90"/>
      <c r="F55" s="97"/>
      <c r="I55" s="148"/>
    </row>
    <row r="56" spans="1:9" s="76" customFormat="1" ht="13.5" customHeight="1" x14ac:dyDescent="0.15">
      <c r="A56" s="72"/>
      <c r="B56" s="73"/>
      <c r="C56" s="88"/>
      <c r="D56" s="73"/>
      <c r="E56" s="90"/>
      <c r="F56" s="97"/>
      <c r="G56" s="130"/>
      <c r="H56" s="87"/>
      <c r="I56" s="148"/>
    </row>
    <row r="57" spans="1:9" s="76" customFormat="1" ht="13.5" customHeight="1" x14ac:dyDescent="0.15">
      <c r="A57" s="72"/>
      <c r="B57" s="73"/>
      <c r="C57" s="88"/>
      <c r="D57" s="73"/>
      <c r="E57" s="90"/>
      <c r="F57" s="97"/>
      <c r="G57" s="130"/>
      <c r="I57" s="148"/>
    </row>
    <row r="58" spans="1:9" s="76" customFormat="1" ht="13.5" customHeight="1" x14ac:dyDescent="0.15">
      <c r="A58" s="81"/>
      <c r="B58" s="83"/>
      <c r="C58" s="128"/>
      <c r="D58" s="83"/>
      <c r="E58" s="129"/>
      <c r="F58" s="97"/>
      <c r="G58" s="130"/>
    </row>
    <row r="60" spans="1:9" x14ac:dyDescent="0.15">
      <c r="H60" s="76"/>
    </row>
    <row r="61" spans="1:9" x14ac:dyDescent="0.15">
      <c r="H61" s="76"/>
    </row>
    <row r="62" spans="1:9" x14ac:dyDescent="0.15">
      <c r="H62" s="76"/>
    </row>
    <row r="65" spans="34:34" x14ac:dyDescent="0.15">
      <c r="AH65" s="80">
        <f>+M49+J49</f>
        <v>0</v>
      </c>
    </row>
  </sheetData>
  <customSheetViews>
    <customSheetView guid="{84BA2EF8-1540-44DE-AB02-FA557C6684F6}" topLeftCell="A28">
      <selection activeCell="D46" sqref="D46"/>
      <pageMargins left="0.78700000000000003" right="0.78700000000000003" top="0.98399999999999999" bottom="0.98399999999999999" header="0.51200000000000001" footer="0.51200000000000001"/>
      <pageSetup paperSize="9" orientation="portrait" verticalDpi="300" r:id="rId1"/>
      <headerFooter alignWithMargins="0"/>
    </customSheetView>
    <customSheetView guid="{55F16F0B-9DCD-4450-8D81-D1C657871ABE}">
      <selection activeCell="J14" sqref="J14"/>
      <pageMargins left="0.78700000000000003" right="0.78700000000000003" top="0.98399999999999999" bottom="0.98399999999999999" header="0.51200000000000001" footer="0.51200000000000001"/>
      <pageSetup paperSize="9" orientation="portrait" verticalDpi="300" r:id="rId2"/>
      <headerFooter alignWithMargins="0"/>
    </customSheetView>
    <customSheetView guid="{C28CF6D2-B0CA-4A6C-8547-0AF833095EC8}" showPageBreaks="1">
      <selection activeCell="A7" sqref="A7"/>
      <pageMargins left="0.78700000000000003" right="0.78700000000000003" top="0.98399999999999999" bottom="0.98399999999999999" header="0.51200000000000001" footer="0.51200000000000001"/>
      <pageSetup paperSize="9" orientation="portrait" verticalDpi="300" r:id="rId3"/>
      <headerFooter alignWithMargins="0"/>
    </customSheetView>
    <customSheetView guid="{67950958-82E7-49D3-BC9C-9A13B1B9105B}">
      <selection activeCell="J14" sqref="J14"/>
      <pageMargins left="0.78700000000000003" right="0.78700000000000003" top="0.98399999999999999" bottom="0.98399999999999999" header="0.51200000000000001" footer="0.51200000000000001"/>
      <pageSetup paperSize="9" orientation="portrait" verticalDpi="300" r:id="rId4"/>
      <headerFooter alignWithMargins="0"/>
    </customSheetView>
    <customSheetView guid="{C7EF79AD-7084-4700-ADCD-668E0BFE136E}" showRuler="0">
      <selection activeCell="G44" sqref="G44"/>
      <pageMargins left="0.78700000000000003" right="0.78700000000000003" top="0.98399999999999999" bottom="0.98399999999999999" header="0.51200000000000001" footer="0.51200000000000001"/>
      <pageSetup paperSize="9" orientation="portrait" verticalDpi="300" r:id="rId5"/>
      <headerFooter alignWithMargins="0"/>
    </customSheetView>
    <customSheetView guid="{AEA031C2-629C-4A2E-959E-FF337A508141}" showPageBreaks="1" showRuler="0" topLeftCell="A20">
      <selection activeCell="G44" sqref="G44"/>
      <pageMargins left="0.78700000000000003" right="0.78700000000000003" top="0.98399999999999999" bottom="0.98399999999999999" header="0.51200000000000001" footer="0.51200000000000001"/>
      <pageSetup paperSize="9" orientation="portrait" verticalDpi="300" r:id="rId6"/>
      <headerFooter alignWithMargins="0"/>
    </customSheetView>
    <customSheetView guid="{C1FC9FE0-9C36-4C40-A616-C57F71C36EB7}" showPageBreaks="1" showRuler="0" topLeftCell="A29">
      <selection activeCell="D39" sqref="D39"/>
      <pageMargins left="0.78700000000000003" right="0.78700000000000003" top="0.98399999999999999" bottom="0.98399999999999999" header="0.51200000000000001" footer="0.51200000000000001"/>
      <pageSetup paperSize="9" orientation="portrait" verticalDpi="300" r:id="rId7"/>
      <headerFooter alignWithMargins="0"/>
    </customSheetView>
    <customSheetView guid="{C7D6172A-FECF-423E-85CC-6F7F8AAC65B9}" showPageBreaks="1" showRuler="0" topLeftCell="A29">
      <selection activeCell="D39" sqref="D39"/>
      <pageMargins left="0.78700000000000003" right="0.78700000000000003" top="0.98399999999999999" bottom="0.98399999999999999" header="0.51200000000000001" footer="0.51200000000000001"/>
      <pageSetup paperSize="9" orientation="portrait" verticalDpi="300" r:id="rId8"/>
      <headerFooter alignWithMargins="0"/>
    </customSheetView>
    <customSheetView guid="{042D1E7E-6DEB-42E0-AB4E-7CCF458C60F7}" showPageBreaks="1" showRuler="0">
      <selection activeCell="I26" sqref="I26"/>
      <pageMargins left="0.78700000000000003" right="0.78700000000000003" top="0.98399999999999999" bottom="0.98399999999999999" header="0.51200000000000001" footer="0.51200000000000001"/>
      <pageSetup paperSize="9" orientation="portrait" verticalDpi="300" r:id="rId9"/>
      <headerFooter alignWithMargins="0"/>
    </customSheetView>
    <customSheetView guid="{097CC973-03A1-4661-97C0-EA1660F0B571}" showRuler="0">
      <selection activeCell="J25" sqref="J25"/>
      <pageMargins left="0.78700000000000003" right="0.78700000000000003" top="0.98399999999999999" bottom="0.98399999999999999" header="0.51200000000000001" footer="0.51200000000000001"/>
      <pageSetup paperSize="9" orientation="portrait" verticalDpi="300" r:id="rId10"/>
      <headerFooter alignWithMargins="0"/>
    </customSheetView>
  </customSheetView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トーナメント表</vt:lpstr>
      <vt:lpstr>男子団体</vt:lpstr>
      <vt:lpstr>女子団体</vt:lpstr>
      <vt:lpstr>男子Ｓ</vt:lpstr>
      <vt:lpstr>女子Ｓ</vt:lpstr>
      <vt:lpstr>男子Ｄ</vt:lpstr>
      <vt:lpstr>女子Ｄ</vt:lpstr>
      <vt:lpstr>結果一覧</vt:lpstr>
      <vt:lpstr>Ｔ</vt:lpstr>
      <vt:lpstr>Ｓ</vt:lpstr>
      <vt:lpstr>Ｄ</vt:lpstr>
      <vt:lpstr>全</vt:lpstr>
      <vt:lpstr>印刷原稿</vt:lpstr>
      <vt:lpstr>組合せ会議</vt:lpstr>
      <vt:lpstr>Sheet1</vt:lpstr>
      <vt:lpstr>トーナメント表!Print_Area</vt:lpstr>
      <vt:lpstr>男子団体!Print_Area</vt:lpstr>
    </vt:vector>
  </TitlesOfParts>
  <Company>柏市立土中学校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柏市立土中学校</dc:creator>
  <cp:lastModifiedBy>badoyasu</cp:lastModifiedBy>
  <cp:lastPrinted>2012-12-16T05:45:12Z</cp:lastPrinted>
  <dcterms:created xsi:type="dcterms:W3CDTF">2001-04-27T03:00:39Z</dcterms:created>
  <dcterms:modified xsi:type="dcterms:W3CDTF">2012-12-16T05:49:03Z</dcterms:modified>
</cp:coreProperties>
</file>